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0860" tabRatio="851" activeTab="0"/>
  </bookViews>
  <sheets>
    <sheet name="ГПприл.6-объемы" sheetId="1" r:id="rId1"/>
    <sheet name="благ-во" sheetId="2" r:id="rId2"/>
    <sheet name="сод ул сети" sheetId="3" r:id="rId3"/>
    <sheet name="безопасность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in2007">#REF!</definedName>
    <definedName name="_in2008">#REF!</definedName>
    <definedName name="_in2009">#REF!</definedName>
    <definedName name="_in2010">#REF!</definedName>
    <definedName name="_in2011">#REF!</definedName>
    <definedName name="_in2012">#REF!</definedName>
    <definedName name="_in2013">#REF!</definedName>
    <definedName name="_in2014">#REF!</definedName>
    <definedName name="_in2015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mm1">'[1]ПРОГНОЗ_1'!#REF!</definedName>
    <definedName name="ddd">'[2]ПРОГНОЗ_1'!#REF!</definedName>
    <definedName name="ff">#REF!</definedName>
    <definedName name="fffff">'[3]Гр5(о)'!#REF!</definedName>
    <definedName name="gggg">#REF!</definedName>
    <definedName name="jjjj">'[4]Гр5(о)'!#REF!</definedName>
    <definedName name="ааа">#REF!</definedName>
    <definedName name="АнМ">'[5]Гр5(о)'!#REF!</definedName>
    <definedName name="вв">'[6]ПРОГНОЗ_1'!#REF!</definedName>
    <definedName name="График">"Диагр. 4"</definedName>
    <definedName name="_xlnm.Print_Titles" localSheetId="0">'ГПприл.6-объемы'!$4:$5</definedName>
    <definedName name="кат">#REF!</definedName>
    <definedName name="М1">'[7]ПРОГНОЗ_1'!#REF!</definedName>
    <definedName name="Мониторинг1">'[8]Гр5(о)'!#REF!</definedName>
    <definedName name="_xlnm.Print_Area" localSheetId="3">'безопасность'!$A$1:$N$13</definedName>
    <definedName name="_xlnm.Print_Area" localSheetId="1">'благ-во'!$A$1:$N$18</definedName>
    <definedName name="_xlnm.Print_Area" localSheetId="0">'ГПприл.6-объемы'!$A$1:$N$17</definedName>
    <definedName name="_xlnm.Print_Area" localSheetId="2">'сод ул сети'!$A$1:$N$15</definedName>
    <definedName name="ПОКАЗАТЕЛИ_ДОЛГОСР.ПРОГНОЗА">'[9]2002(v2)'!#REF!</definedName>
    <definedName name="пппп">'[10]2002(v1)'!#REF!</definedName>
    <definedName name="Прогноз97">'[11]ПРОГНОЗ_1'!#REF!</definedName>
    <definedName name="фф">'[12]Гр5(о)'!#REF!</definedName>
    <definedName name="ффф">#REF!</definedName>
  </definedNames>
  <calcPr fullCalcOnLoad="1"/>
</workbook>
</file>

<file path=xl/sharedStrings.xml><?xml version="1.0" encoding="utf-8"?>
<sst xmlns="http://schemas.openxmlformats.org/spreadsheetml/2006/main" count="212" uniqueCount="91">
  <si>
    <t>Наименование  программы, подпрограммы</t>
  </si>
  <si>
    <t xml:space="preserve">ГРБС </t>
  </si>
  <si>
    <t>Код бюджетной классификации</t>
  </si>
  <si>
    <t>Расходы (тыс. руб.), годы</t>
  </si>
  <si>
    <t>Ожидаемый результат от реализации подпрограммного мероприятия
 (в натуральном выражении)</t>
  </si>
  <si>
    <t>ГРБС</t>
  </si>
  <si>
    <t>РзПр</t>
  </si>
  <si>
    <t>ЦСР</t>
  </si>
  <si>
    <t>ВР</t>
  </si>
  <si>
    <t>2014 год</t>
  </si>
  <si>
    <t>2015 год</t>
  </si>
  <si>
    <t>2016 год</t>
  </si>
  <si>
    <t>Итого на 2014 -2016 годы</t>
  </si>
  <si>
    <t>08</t>
  </si>
  <si>
    <t>№
п/п</t>
  </si>
  <si>
    <t>Статус (государственная программа, подпрограмма)</t>
  </si>
  <si>
    <t>Наименование ГРБС</t>
  </si>
  <si>
    <t xml:space="preserve">Код бюджетной классификации </t>
  </si>
  <si>
    <t>всего расходные обязательства по программе</t>
  </si>
  <si>
    <t>Х</t>
  </si>
  <si>
    <t>в том числе по ГРБС:</t>
  </si>
  <si>
    <t>Подпрограмма 1</t>
  </si>
  <si>
    <t>всего расходные обязательства по подпрограмме</t>
  </si>
  <si>
    <t>Т.В. Веселина</t>
  </si>
  <si>
    <t>Первый заместитель министра культуры  Красноярского края</t>
  </si>
  <si>
    <t>Муниципальная программа</t>
  </si>
  <si>
    <t>Подпрограмма 2</t>
  </si>
  <si>
    <t>0503</t>
  </si>
  <si>
    <t xml:space="preserve">«Обеспечение безопасности жизнедеятельности населения» </t>
  </si>
  <si>
    <t>Мероприятия:</t>
  </si>
  <si>
    <t>Оплата э-энергии (ул. освещение)</t>
  </si>
  <si>
    <t xml:space="preserve">Оплата  за ремонт ул. освещения </t>
  </si>
  <si>
    <t>Уличное освещение:</t>
  </si>
  <si>
    <t>Вырезка тополей</t>
  </si>
  <si>
    <t>Количество вырезанных тополей за период составит 16 штук</t>
  </si>
  <si>
    <t>Увеличение площади благоустроенной территории сельсовета составит в 2016 г 4,3 га</t>
  </si>
  <si>
    <t>Прочие мероприятия в области благоустройства (награждение в конкурсе "Лучшая усадьба")</t>
  </si>
  <si>
    <t>Протяженность освещенных улиц населенных пунктов составит  к 2016 году 10,3 км.</t>
  </si>
  <si>
    <t>Перечень мероприятий подпрограммы «Обеспечение безопасности жизнедеятельности населения» 
с указанием объема средств на их реализацию и ожидаемых результатов</t>
  </si>
  <si>
    <t>перезарядка огнетушителей</t>
  </si>
  <si>
    <t>0310</t>
  </si>
  <si>
    <t>Готовность огнетушителей 100%</t>
  </si>
  <si>
    <t>увеличение количества граждан, обладающих знаниями в области противопожарной безопасности до 75%  от количества проживающих</t>
  </si>
  <si>
    <t>Устройство минерализованных защитных противопожарных полос</t>
  </si>
  <si>
    <t>Снижение риска возникновения пожаров в населенном секторе до 70%</t>
  </si>
  <si>
    <t>Материальное стимулирование работы внештатных инструкторов пожарной профилактики за проведение обследования и проверки противопожарного состояния объектов жилого назначения, других объектов, проведение противопожарной агитации и пропаганды среди населения</t>
  </si>
  <si>
    <t>Обеспечение безопасности жизнедеятельности населения</t>
  </si>
  <si>
    <t>Удельный вес обработанной территории  100%</t>
  </si>
  <si>
    <t>Противоклещевая обработка
мест массового посещения населения.</t>
  </si>
  <si>
    <t>Перечень мероприятий подпрограммы 
с указанием объема средств на их реализацию и ожидаемых результатов</t>
  </si>
  <si>
    <t>0409</t>
  </si>
  <si>
    <t xml:space="preserve">   0409</t>
  </si>
  <si>
    <t>Ремонт и замена дорожных знаков</t>
  </si>
  <si>
    <t>Паспортизация дорог местного значения</t>
  </si>
  <si>
    <t>Софинансирование КЦП "Дороги Красноярья" на 2012-2016 гг</t>
  </si>
  <si>
    <t xml:space="preserve">Улучшение условий передвижения жителей по дорогам населенных пунктов в зимнее время </t>
  </si>
  <si>
    <t xml:space="preserve">Улучшение условий передвижения жителей по дорогам населенных пунктов в летнее время,  </t>
  </si>
  <si>
    <t>Задача: Доведение параметров улично-дорожной сети до нормативных характеристик, ремонт проезжих частей улиц, с учетом ресурсных возможностей муниципального образования</t>
  </si>
  <si>
    <t>Наименование  подпрограммы</t>
  </si>
  <si>
    <r>
      <t xml:space="preserve">Цель: </t>
    </r>
    <r>
      <rPr>
        <b/>
        <sz val="12"/>
        <color indexed="8"/>
        <rFont val="Times New Roman"/>
        <family val="1"/>
      </rPr>
      <t>Обеспечение безопасной жизнедеятельности населения</t>
    </r>
  </si>
  <si>
    <r>
      <t xml:space="preserve">Задача: </t>
    </r>
    <r>
      <rPr>
        <b/>
        <sz val="12"/>
        <color indexed="8"/>
        <rFont val="Times New Roman"/>
        <family val="1"/>
      </rPr>
      <t>Обеспечение условий для комплексного решения проблем благоустройства по повышению комфортности проживания населения и по улучшению внешнего вида территории</t>
    </r>
  </si>
  <si>
    <t>Подпрограмма 3</t>
  </si>
  <si>
    <t>Частичная замена эл. провода, эл. лампочек</t>
  </si>
  <si>
    <t>Благоустройство территории Разъезженского сельсовета</t>
  </si>
  <si>
    <t xml:space="preserve">Приложение № 1
к подпрограмме «Благоустройство территории Разъезженского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2014 - 2016 годы
</t>
  </si>
  <si>
    <t>Перечень мероприятий подпрограммы «Благоустройство территории Разъезженского сельсовета»
с указанием объема средств на их реализацию и ожидаемых результатов</t>
  </si>
  <si>
    <t>администрация Разъезженского сельсовета</t>
  </si>
  <si>
    <r>
      <t xml:space="preserve">Цель: </t>
    </r>
    <r>
      <rPr>
        <b/>
        <sz val="12"/>
        <color indexed="8"/>
        <rFont val="Times New Roman"/>
        <family val="1"/>
      </rPr>
      <t>Комплексное решение проблем благоустройства по улучшению эстетического вида территории Разъезженского сельсовета, повышению комфортности жизни граждан</t>
    </r>
  </si>
  <si>
    <t xml:space="preserve">«Обеспечение безопасности и комфортных условий жизнедеятельности  населения Разъезженского сельсовета»
 на 2014 - 2016 годы
</t>
  </si>
  <si>
    <t xml:space="preserve">«Содержание улично-дорожной сети Разъезженского сельсовета» </t>
  </si>
  <si>
    <t xml:space="preserve">Приложение № 1
к подпрограмме «Содержание улично-дорожной сети Разъезжнского сельсовета», реализуемой в рамках муниципальной программы Разъезженского сельсовета «Обеспечение безопасности и комфортных условий жизнедеятельности  населения Разъезженского сельсовета»
 на 2014 - 2016 годы
</t>
  </si>
  <si>
    <t>Цель: Создание условий для повышения качества, комфортности жизни населения в части транспортного обеспечения и повышения уровня безопасности дорожного движения на улицах Разъезженского сельсовета»</t>
  </si>
  <si>
    <t>«Содержание улично-дорожной сети Разъезженского сельсовета»</t>
  </si>
  <si>
    <t>Круглогодичное содержание  и ремонт улично-дорожной сети Разъезженского сельсовета</t>
  </si>
  <si>
    <t>Очистка улиц населенных пунктов Разъезженского сельсовета от снега</t>
  </si>
  <si>
    <t>Летнее содержание улиц населенных пунктов Разъезженского сельсовета (дорожная одежда)</t>
  </si>
  <si>
    <t>Приложение № 1
к подпрограмме "Обеспечение безопасности жизнедеятельности населения», реализуемой в рамках муниципальной программы Разъезженского сельсовета «Благоустройство территории Разъезженского сельсовета» на 2014-2016 годы</t>
  </si>
  <si>
    <r>
      <t xml:space="preserve">Задача: </t>
    </r>
    <r>
      <rPr>
        <sz val="12"/>
        <color indexed="8"/>
        <rFont val="Times New Roman"/>
        <family val="1"/>
      </rPr>
      <t>Создание необходимых условий для обеспечения мер первичной пожарной безопасности, защита населения, материальных и культурных ценностей Разъезженского сельсовета от опасностей, возникающих при ЧС природного характера.</t>
    </r>
  </si>
  <si>
    <t>Содержание пожарной машины ГАЗ-66</t>
  </si>
  <si>
    <t>Содержание памятника "Солдату"</t>
  </si>
  <si>
    <t>Содержание кладбища</t>
  </si>
  <si>
    <t>Воспитание патриотизма</t>
  </si>
  <si>
    <t>Память о старшем поколении</t>
  </si>
  <si>
    <t>021</t>
  </si>
  <si>
    <t xml:space="preserve"> Благоустройство территории Разъезженского сельсовета</t>
  </si>
  <si>
    <t>Экстренная защита населения  при возникновении пожаров</t>
  </si>
  <si>
    <t>05 03</t>
  </si>
  <si>
    <t>2017 год</t>
  </si>
  <si>
    <t>Итого на  
2014-2017 годы</t>
  </si>
  <si>
    <t xml:space="preserve">Приложение № 3
к муниципальной программе Разъезженского сельсовета
«Обеспечение безопасности и комфортных условий жизнедеятельности  населения Разъезженского сельсовета»
 на 2014 - 2017 годы
</t>
  </si>
  <si>
    <t xml:space="preserve">Информация о распределении планируемых расходов  
по отдельным мероприятиям программы, подпрограммам муниципальной программы Разъезженского сельсовета                                                                                           «Обеспечение безопасности и комфортных условий жизнедеятельности  населения Разъезженского сельсовета»
 на 2014 - 2017 годы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</si>
</sst>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_р_._-;_-@_-"/>
    <numFmt numFmtId="180" formatCode="_-* #,##0.00_р_._-;\-* #,##0.00_р_._-;_-* &quot;-&quot;?_р_._-;_-@_-"/>
    <numFmt numFmtId="181" formatCode="#,##0.00_ ;\-#,##0.00\ "/>
    <numFmt numFmtId="182" formatCode="#,##0.0_ ;\-#,##0.0\ "/>
    <numFmt numFmtId="183" formatCode="#,##0.000_ ;\-#,##0.000\ 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1"/>
    </font>
    <font>
      <sz val="10"/>
      <name val="Arial"/>
      <family val="2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4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3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173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172" fontId="2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172" fontId="8" fillId="0" borderId="0" xfId="0" applyNumberFormat="1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right" vertical="top" wrapText="1"/>
    </xf>
    <xf numFmtId="181" fontId="2" fillId="0" borderId="10" xfId="0" applyNumberFormat="1" applyFont="1" applyBorder="1" applyAlignment="1">
      <alignment horizontal="right" vertical="top" wrapText="1"/>
    </xf>
    <xf numFmtId="181" fontId="10" fillId="0" borderId="10" xfId="0" applyNumberFormat="1" applyFont="1" applyBorder="1" applyAlignment="1">
      <alignment horizontal="right" vertical="top" wrapText="1"/>
    </xf>
    <xf numFmtId="181" fontId="2" fillId="0" borderId="10" xfId="0" applyNumberFormat="1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2" fillId="0" borderId="0" xfId="0" applyFont="1" applyAlignment="1">
      <alignment/>
    </xf>
    <xf numFmtId="182" fontId="2" fillId="0" borderId="10" xfId="0" applyNumberFormat="1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13" fillId="0" borderId="0" xfId="0" applyFont="1" applyBorder="1" applyAlignment="1">
      <alignment wrapText="1"/>
    </xf>
    <xf numFmtId="181" fontId="2" fillId="0" borderId="0" xfId="0" applyNumberFormat="1" applyFont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49" fontId="2" fillId="0" borderId="18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49" fontId="2" fillId="0" borderId="2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vertical="top" wrapText="1"/>
    </xf>
    <xf numFmtId="0" fontId="10" fillId="0" borderId="13" xfId="0" applyFont="1" applyFill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right"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182" fontId="14" fillId="0" borderId="10" xfId="0" applyNumberFormat="1" applyFont="1" applyFill="1" applyBorder="1" applyAlignment="1">
      <alignment horizontal="right" vertical="top" wrapText="1"/>
    </xf>
    <xf numFmtId="182" fontId="10" fillId="0" borderId="10" xfId="0" applyNumberFormat="1" applyFont="1" applyFill="1" applyBorder="1" applyAlignment="1">
      <alignment horizontal="right" vertical="top" wrapText="1"/>
    </xf>
    <xf numFmtId="183" fontId="2" fillId="0" borderId="0" xfId="0" applyNumberFormat="1" applyFont="1" applyFill="1" applyAlignment="1">
      <alignment vertical="top" wrapText="1"/>
    </xf>
    <xf numFmtId="0" fontId="15" fillId="0" borderId="10" xfId="0" applyFont="1" applyBorder="1" applyAlignment="1">
      <alignment wrapText="1"/>
    </xf>
    <xf numFmtId="0" fontId="15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61" applyFont="1" applyFill="1" applyAlignment="1">
      <alignment horizontal="left" vertical="top" wrapText="1"/>
      <protection/>
    </xf>
    <xf numFmtId="2" fontId="2" fillId="0" borderId="0" xfId="0" applyNumberFormat="1" applyFont="1" applyFill="1" applyAlignment="1">
      <alignment horizontal="righ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49" fontId="10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173" fontId="2" fillId="0" borderId="11" xfId="0" applyNumberFormat="1" applyFont="1" applyFill="1" applyBorder="1" applyAlignment="1">
      <alignment horizontal="left" vertical="center" wrapText="1"/>
    </xf>
    <xf numFmtId="173" fontId="2" fillId="0" borderId="22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SC_W\&#1055;&#1088;&#1086;&#1075;&#1085;&#1086;&#1079;\&#1055;&#1088;&#1086;&#1075;05_00(27.06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V&#1045;&#1052;_2001.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SC_W\&#1055;&#1088;&#1086;&#1075;&#1085;&#1086;&#1079;\&#1055;&#1088;&#1086;&#1075;05_00(27.06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&#1061;&#1072;&#1085;&#1086;&#1074;&#1072;\&#1043;&#1088;(27.07.00)5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SC_W\&#1055;&#1088;&#1086;&#1075;&#1085;&#1086;&#1079;\&#1055;&#1088;&#1086;&#1075;05_00(27.0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7.02.01\&#1061;&#1072;&#1085;&#1086;&#1074;&#1072;\&#1043;&#1088;(27.07.00)5&#106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41;&#1072;&#1083;&#1072;&#1085;&#1089;\An(EsMon)\&#1061;&#1072;&#1085;&#1086;&#1074;&#1072;\&#1043;&#1088;(27.07.00)5&#106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cnts4\userland\&#1061;&#1072;&#1085;&#1086;&#1074;&#1072;\&#1043;&#1088;(27.07.00)5&#1061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8;&#1072;&#1085;&#1086;&#1074;\Pr(2000)Tabl\9&#1072;&#1087;&#1088;2003\V&#1094;&#1077;&#1083;2.1_2002.1.04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2002(v2)"/>
      <sheetName val="I"/>
      <sheetName val="Печv1"/>
      <sheetName val="Печv2 "/>
      <sheetName val="ПечМОНv1"/>
      <sheetName val="2002_v1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РОГНОЗ_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Гр5_о_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2)"/>
      <sheetName val="2004(v2) "/>
      <sheetName val="Печ"/>
      <sheetName val="2002(v1) "/>
      <sheetName val="2004(v1)  "/>
      <sheetName val="2002-03(v2) "/>
      <sheetName val="2002-03(v1)  "/>
      <sheetName val="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U25"/>
  <sheetViews>
    <sheetView tabSelected="1" view="pageBreakPreview" zoomScale="110" zoomScaleNormal="85" zoomScaleSheetLayoutView="110" zoomScalePageLayoutView="0" workbookViewId="0" topLeftCell="A1">
      <selection activeCell="A6" sqref="A6:A8"/>
    </sheetView>
  </sheetViews>
  <sheetFormatPr defaultColWidth="9.00390625" defaultRowHeight="12.75" outlineLevelCol="1"/>
  <cols>
    <col min="1" max="1" width="18.375" style="7" customWidth="1"/>
    <col min="2" max="2" width="23.125" style="7" customWidth="1"/>
    <col min="3" max="3" width="24.75390625" style="7" customWidth="1"/>
    <col min="4" max="4" width="8.00390625" style="7" customWidth="1"/>
    <col min="5" max="5" width="7.125" style="7" customWidth="1"/>
    <col min="6" max="6" width="3.25390625" style="7" customWidth="1"/>
    <col min="7" max="7" width="3.00390625" style="7" customWidth="1"/>
    <col min="8" max="8" width="5.875" style="7" customWidth="1"/>
    <col min="9" max="9" width="7.625" style="7" customWidth="1"/>
    <col min="10" max="10" width="16.25390625" style="7" bestFit="1" customWidth="1"/>
    <col min="11" max="12" width="16.125" style="7" bestFit="1" customWidth="1"/>
    <col min="13" max="13" width="16.125" style="7" customWidth="1"/>
    <col min="14" max="14" width="17.375" style="7" customWidth="1"/>
    <col min="15" max="15" width="8.875" style="7" customWidth="1"/>
    <col min="16" max="16" width="16.25390625" style="7" hidden="1" customWidth="1" outlineLevel="1"/>
    <col min="17" max="18" width="16.125" style="7" hidden="1" customWidth="1" outlineLevel="1"/>
    <col min="19" max="19" width="9.125" style="7" hidden="1" customWidth="1" outlineLevel="1"/>
    <col min="20" max="20" width="9.125" style="7" customWidth="1" collapsed="1"/>
    <col min="21" max="21" width="13.875" style="7" bestFit="1" customWidth="1"/>
    <col min="22" max="16384" width="9.125" style="7" customWidth="1"/>
  </cols>
  <sheetData>
    <row r="1" spans="9:14" ht="100.5" customHeight="1">
      <c r="I1" s="70" t="s">
        <v>89</v>
      </c>
      <c r="J1" s="70"/>
      <c r="K1" s="70"/>
      <c r="L1" s="70"/>
      <c r="M1" s="70"/>
      <c r="N1" s="70"/>
    </row>
    <row r="2" spans="1:14" ht="68.25" customHeight="1">
      <c r="A2" s="71" t="s">
        <v>90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5:18" ht="15.75">
      <c r="E3" s="23"/>
      <c r="F3" s="23">
        <v>8</v>
      </c>
      <c r="G3" s="23"/>
      <c r="P3" s="7">
        <f>3273967.4+28000</f>
        <v>3301967.4</v>
      </c>
      <c r="Q3" s="7">
        <v>3307058.1</v>
      </c>
      <c r="R3" s="7">
        <v>2895283.8</v>
      </c>
    </row>
    <row r="4" spans="1:18" ht="34.5" customHeight="1">
      <c r="A4" s="72" t="s">
        <v>15</v>
      </c>
      <c r="B4" s="72" t="s">
        <v>0</v>
      </c>
      <c r="C4" s="72" t="s">
        <v>16</v>
      </c>
      <c r="D4" s="72" t="s">
        <v>17</v>
      </c>
      <c r="E4" s="72"/>
      <c r="F4" s="72"/>
      <c r="G4" s="72"/>
      <c r="H4" s="72"/>
      <c r="I4" s="72"/>
      <c r="J4" s="72" t="s">
        <v>3</v>
      </c>
      <c r="K4" s="72"/>
      <c r="L4" s="72"/>
      <c r="M4" s="72"/>
      <c r="N4" s="72"/>
      <c r="P4" s="9">
        <f>J6</f>
        <v>833.15</v>
      </c>
      <c r="Q4" s="9">
        <f>K6</f>
        <v>530.9200000000001</v>
      </c>
      <c r="R4" s="9">
        <f>L6</f>
        <v>545.12</v>
      </c>
    </row>
    <row r="5" spans="1:18" ht="39" customHeight="1">
      <c r="A5" s="72"/>
      <c r="B5" s="72"/>
      <c r="C5" s="72"/>
      <c r="D5" s="8" t="s">
        <v>5</v>
      </c>
      <c r="E5" s="8" t="s">
        <v>6</v>
      </c>
      <c r="F5" s="66" t="s">
        <v>7</v>
      </c>
      <c r="G5" s="67"/>
      <c r="H5" s="68"/>
      <c r="I5" s="8" t="s">
        <v>8</v>
      </c>
      <c r="J5" s="8" t="s">
        <v>9</v>
      </c>
      <c r="K5" s="8" t="s">
        <v>10</v>
      </c>
      <c r="L5" s="8" t="s">
        <v>11</v>
      </c>
      <c r="M5" s="8" t="s">
        <v>87</v>
      </c>
      <c r="N5" s="8" t="s">
        <v>88</v>
      </c>
      <c r="P5" s="9">
        <f>P3-P4</f>
        <v>3301134.25</v>
      </c>
      <c r="Q5" s="9">
        <f>Q3-Q4</f>
        <v>3306527.18</v>
      </c>
      <c r="R5" s="9">
        <f>R3-R4</f>
        <v>2894738.6799999997</v>
      </c>
    </row>
    <row r="6" spans="1:21" ht="47.25">
      <c r="A6" s="69" t="s">
        <v>25</v>
      </c>
      <c r="B6" s="69" t="s">
        <v>68</v>
      </c>
      <c r="C6" s="11" t="s">
        <v>18</v>
      </c>
      <c r="D6" s="8" t="s">
        <v>19</v>
      </c>
      <c r="E6" s="8" t="s">
        <v>19</v>
      </c>
      <c r="F6" s="66" t="s">
        <v>19</v>
      </c>
      <c r="G6" s="67"/>
      <c r="H6" s="68"/>
      <c r="I6" s="8" t="s">
        <v>19</v>
      </c>
      <c r="J6" s="31">
        <v>833.15</v>
      </c>
      <c r="K6" s="31">
        <v>530.9200000000001</v>
      </c>
      <c r="L6" s="31">
        <v>545.12</v>
      </c>
      <c r="M6" s="31">
        <v>559.12</v>
      </c>
      <c r="N6" s="31">
        <v>2468.31</v>
      </c>
      <c r="O6" s="45"/>
      <c r="U6" s="9"/>
    </row>
    <row r="7" spans="1:18" ht="15.75">
      <c r="A7" s="69"/>
      <c r="B7" s="69"/>
      <c r="C7" s="11" t="s">
        <v>20</v>
      </c>
      <c r="D7" s="8"/>
      <c r="E7" s="8" t="s">
        <v>19</v>
      </c>
      <c r="F7" s="66" t="s">
        <v>19</v>
      </c>
      <c r="G7" s="67"/>
      <c r="H7" s="68"/>
      <c r="I7" s="8" t="s">
        <v>19</v>
      </c>
      <c r="J7" s="30"/>
      <c r="K7" s="30"/>
      <c r="L7" s="30"/>
      <c r="M7" s="30"/>
      <c r="N7" s="30"/>
      <c r="P7" s="9">
        <f>2809386.2+698</f>
        <v>2810084.2</v>
      </c>
      <c r="Q7" s="9">
        <v>2813055.3</v>
      </c>
      <c r="R7" s="9">
        <v>2810976</v>
      </c>
    </row>
    <row r="8" spans="1:18" ht="69" customHeight="1">
      <c r="A8" s="69"/>
      <c r="B8" s="69"/>
      <c r="C8" s="11" t="s">
        <v>66</v>
      </c>
      <c r="D8" s="1" t="s">
        <v>83</v>
      </c>
      <c r="E8" s="8" t="s">
        <v>19</v>
      </c>
      <c r="F8" s="66" t="s">
        <v>19</v>
      </c>
      <c r="G8" s="67"/>
      <c r="H8" s="68"/>
      <c r="I8" s="8" t="s">
        <v>19</v>
      </c>
      <c r="J8" s="30">
        <v>833.15</v>
      </c>
      <c r="K8" s="30">
        <v>530.9200000000001</v>
      </c>
      <c r="L8" s="30">
        <v>545.12</v>
      </c>
      <c r="M8" s="30">
        <v>559.12</v>
      </c>
      <c r="N8" s="30">
        <v>2468.31</v>
      </c>
      <c r="P8" s="9">
        <f>J8</f>
        <v>833.15</v>
      </c>
      <c r="Q8" s="9">
        <f>K8</f>
        <v>530.9200000000001</v>
      </c>
      <c r="R8" s="9">
        <f>L8</f>
        <v>545.12</v>
      </c>
    </row>
    <row r="9" spans="1:14" ht="47.25">
      <c r="A9" s="69" t="s">
        <v>21</v>
      </c>
      <c r="B9" s="69" t="s">
        <v>84</v>
      </c>
      <c r="C9" s="11" t="s">
        <v>22</v>
      </c>
      <c r="D9" s="12"/>
      <c r="E9" s="8" t="s">
        <v>19</v>
      </c>
      <c r="F9" s="66" t="s">
        <v>19</v>
      </c>
      <c r="G9" s="67"/>
      <c r="H9" s="68"/>
      <c r="I9" s="8" t="s">
        <v>19</v>
      </c>
      <c r="J9" s="31">
        <v>336.38</v>
      </c>
      <c r="K9" s="31">
        <v>253.53</v>
      </c>
      <c r="L9" s="31">
        <v>253.53</v>
      </c>
      <c r="M9" s="31">
        <v>283.53</v>
      </c>
      <c r="N9" s="31">
        <v>1126.9699999999998</v>
      </c>
    </row>
    <row r="10" spans="1:14" ht="15.75">
      <c r="A10" s="69"/>
      <c r="B10" s="69"/>
      <c r="C10" s="11" t="s">
        <v>20</v>
      </c>
      <c r="D10" s="12"/>
      <c r="E10" s="8" t="s">
        <v>19</v>
      </c>
      <c r="F10" s="66" t="s">
        <v>19</v>
      </c>
      <c r="G10" s="67"/>
      <c r="H10" s="68"/>
      <c r="I10" s="8" t="s">
        <v>19</v>
      </c>
      <c r="J10" s="30"/>
      <c r="K10" s="30"/>
      <c r="L10" s="30"/>
      <c r="M10" s="30"/>
      <c r="N10" s="30"/>
    </row>
    <row r="11" spans="1:14" ht="47.25">
      <c r="A11" s="69"/>
      <c r="B11" s="69"/>
      <c r="C11" s="11" t="s">
        <v>66</v>
      </c>
      <c r="D11" s="1" t="s">
        <v>83</v>
      </c>
      <c r="E11" s="8" t="s">
        <v>19</v>
      </c>
      <c r="F11" s="66" t="s">
        <v>19</v>
      </c>
      <c r="G11" s="67"/>
      <c r="H11" s="68"/>
      <c r="I11" s="8" t="s">
        <v>19</v>
      </c>
      <c r="J11" s="30">
        <v>336.38</v>
      </c>
      <c r="K11" s="30">
        <v>253.53</v>
      </c>
      <c r="L11" s="30">
        <v>253.53</v>
      </c>
      <c r="M11" s="30">
        <v>283.53</v>
      </c>
      <c r="N11" s="30">
        <v>1126.9699999999998</v>
      </c>
    </row>
    <row r="12" spans="1:14" ht="47.25">
      <c r="A12" s="69" t="s">
        <v>26</v>
      </c>
      <c r="B12" s="69" t="s">
        <v>69</v>
      </c>
      <c r="C12" s="11" t="s">
        <v>22</v>
      </c>
      <c r="D12" s="12"/>
      <c r="E12" s="8" t="s">
        <v>19</v>
      </c>
      <c r="F12" s="66" t="s">
        <v>19</v>
      </c>
      <c r="G12" s="67"/>
      <c r="H12" s="68"/>
      <c r="I12" s="8" t="s">
        <v>19</v>
      </c>
      <c r="J12" s="31">
        <v>181.49</v>
      </c>
      <c r="K12" s="31">
        <v>86.4</v>
      </c>
      <c r="L12" s="31">
        <v>100.6</v>
      </c>
      <c r="M12" s="31">
        <v>84.6</v>
      </c>
      <c r="N12" s="31">
        <v>453.09000000000003</v>
      </c>
    </row>
    <row r="13" spans="1:14" ht="15.75">
      <c r="A13" s="69"/>
      <c r="B13" s="69"/>
      <c r="C13" s="11" t="s">
        <v>20</v>
      </c>
      <c r="D13" s="12"/>
      <c r="E13" s="8" t="s">
        <v>19</v>
      </c>
      <c r="F13" s="66" t="s">
        <v>19</v>
      </c>
      <c r="G13" s="67"/>
      <c r="H13" s="68"/>
      <c r="I13" s="8" t="s">
        <v>19</v>
      </c>
      <c r="J13" s="30"/>
      <c r="K13" s="30"/>
      <c r="L13" s="30"/>
      <c r="M13" s="30"/>
      <c r="N13" s="30"/>
    </row>
    <row r="14" spans="1:14" ht="47.25">
      <c r="A14" s="69"/>
      <c r="B14" s="69"/>
      <c r="C14" s="11" t="s">
        <v>66</v>
      </c>
      <c r="D14" s="1" t="s">
        <v>83</v>
      </c>
      <c r="E14" s="8" t="s">
        <v>19</v>
      </c>
      <c r="F14" s="66" t="s">
        <v>19</v>
      </c>
      <c r="G14" s="67"/>
      <c r="H14" s="68"/>
      <c r="I14" s="8" t="s">
        <v>19</v>
      </c>
      <c r="J14" s="30">
        <v>181.49</v>
      </c>
      <c r="K14" s="30">
        <v>86.4</v>
      </c>
      <c r="L14" s="30">
        <v>100.6</v>
      </c>
      <c r="M14" s="30">
        <v>84.6</v>
      </c>
      <c r="N14" s="30">
        <v>453.09000000000003</v>
      </c>
    </row>
    <row r="15" spans="1:14" ht="47.25">
      <c r="A15" s="69" t="s">
        <v>61</v>
      </c>
      <c r="B15" s="69" t="s">
        <v>28</v>
      </c>
      <c r="C15" s="11" t="s">
        <v>22</v>
      </c>
      <c r="D15" s="12"/>
      <c r="E15" s="8" t="s">
        <v>19</v>
      </c>
      <c r="F15" s="66" t="s">
        <v>19</v>
      </c>
      <c r="G15" s="67"/>
      <c r="H15" s="68"/>
      <c r="I15" s="8" t="s">
        <v>19</v>
      </c>
      <c r="J15" s="31">
        <v>315.28</v>
      </c>
      <c r="K15" s="31">
        <v>190.99</v>
      </c>
      <c r="L15" s="31">
        <v>190.99</v>
      </c>
      <c r="M15" s="31">
        <v>190.99</v>
      </c>
      <c r="N15" s="31">
        <v>888.25</v>
      </c>
    </row>
    <row r="16" spans="1:14" ht="15.75">
      <c r="A16" s="69"/>
      <c r="B16" s="69"/>
      <c r="C16" s="11" t="s">
        <v>20</v>
      </c>
      <c r="D16" s="12"/>
      <c r="E16" s="8" t="s">
        <v>19</v>
      </c>
      <c r="F16" s="66" t="s">
        <v>19</v>
      </c>
      <c r="G16" s="67"/>
      <c r="H16" s="68"/>
      <c r="I16" s="8" t="s">
        <v>19</v>
      </c>
      <c r="J16" s="30"/>
      <c r="K16" s="30"/>
      <c r="L16" s="30"/>
      <c r="M16" s="30"/>
      <c r="N16" s="30"/>
    </row>
    <row r="17" spans="1:14" ht="47.25">
      <c r="A17" s="69"/>
      <c r="B17" s="69"/>
      <c r="C17" s="11" t="s">
        <v>66</v>
      </c>
      <c r="D17" s="1" t="s">
        <v>83</v>
      </c>
      <c r="E17" s="8" t="s">
        <v>19</v>
      </c>
      <c r="F17" s="66" t="s">
        <v>19</v>
      </c>
      <c r="G17" s="67"/>
      <c r="H17" s="68"/>
      <c r="I17" s="8" t="s">
        <v>19</v>
      </c>
      <c r="J17" s="30">
        <v>315.28</v>
      </c>
      <c r="K17" s="30">
        <v>190.99</v>
      </c>
      <c r="L17" s="30">
        <v>190.99</v>
      </c>
      <c r="M17" s="30">
        <v>190.99</v>
      </c>
      <c r="N17" s="30">
        <v>888.25</v>
      </c>
    </row>
    <row r="18" spans="1:14" ht="15.75">
      <c r="A18" s="26"/>
      <c r="B18" s="26"/>
      <c r="C18" s="26"/>
      <c r="D18" s="27"/>
      <c r="E18" s="28"/>
      <c r="F18" s="28"/>
      <c r="G18" s="28"/>
      <c r="H18" s="28"/>
      <c r="I18" s="28"/>
      <c r="J18" s="29"/>
      <c r="K18" s="29"/>
      <c r="L18" s="29"/>
      <c r="M18" s="29"/>
      <c r="N18" s="29"/>
    </row>
    <row r="19" spans="1:14" ht="15.75">
      <c r="A19" s="26"/>
      <c r="B19" s="26"/>
      <c r="C19" s="26"/>
      <c r="D19" s="27"/>
      <c r="E19" s="28"/>
      <c r="F19" s="28"/>
      <c r="G19" s="28"/>
      <c r="H19" s="28"/>
      <c r="I19" s="28"/>
      <c r="J19" s="29"/>
      <c r="K19" s="29"/>
      <c r="L19" s="29"/>
      <c r="M19" s="29"/>
      <c r="N19" s="29"/>
    </row>
    <row r="20" spans="1:14" ht="15.75">
      <c r="A20" s="26"/>
      <c r="B20" s="26"/>
      <c r="C20" s="26"/>
      <c r="D20" s="27"/>
      <c r="E20" s="28"/>
      <c r="F20" s="28"/>
      <c r="G20" s="28"/>
      <c r="H20" s="28"/>
      <c r="I20" s="28"/>
      <c r="J20" s="29"/>
      <c r="K20" s="29"/>
      <c r="L20" s="29"/>
      <c r="M20" s="29"/>
      <c r="N20" s="29"/>
    </row>
    <row r="21" spans="1:14" ht="15.75">
      <c r="A21" s="26"/>
      <c r="B21" s="26"/>
      <c r="C21" s="26"/>
      <c r="D21" s="27"/>
      <c r="E21" s="28"/>
      <c r="F21" s="28"/>
      <c r="G21" s="28"/>
      <c r="H21" s="28"/>
      <c r="I21" s="28"/>
      <c r="J21" s="29"/>
      <c r="K21" s="29"/>
      <c r="L21" s="29"/>
      <c r="M21" s="29"/>
      <c r="N21" s="29"/>
    </row>
    <row r="22" spans="1:14" ht="15.75">
      <c r="A22" s="26"/>
      <c r="B22" s="26"/>
      <c r="C22" s="26"/>
      <c r="D22" s="27"/>
      <c r="E22" s="28"/>
      <c r="F22" s="28"/>
      <c r="G22" s="28"/>
      <c r="H22" s="28"/>
      <c r="I22" s="28"/>
      <c r="J22" s="29"/>
      <c r="K22" s="29"/>
      <c r="L22" s="29"/>
      <c r="M22" s="29"/>
      <c r="N22" s="29"/>
    </row>
    <row r="23" spans="1:14" ht="15.75">
      <c r="A23" s="26"/>
      <c r="B23" s="26"/>
      <c r="C23" s="26"/>
      <c r="D23" s="27"/>
      <c r="E23" s="28"/>
      <c r="F23" s="28"/>
      <c r="G23" s="28"/>
      <c r="H23" s="28"/>
      <c r="I23" s="28"/>
      <c r="J23" s="29"/>
      <c r="K23" s="29"/>
      <c r="L23" s="29"/>
      <c r="M23" s="29"/>
      <c r="N23" s="29"/>
    </row>
    <row r="24" spans="1:14" s="13" customFormat="1" ht="51.75" customHeight="1">
      <c r="A24" s="75"/>
      <c r="B24" s="75"/>
      <c r="C24" s="75"/>
      <c r="D24" s="75"/>
      <c r="L24" s="76"/>
      <c r="M24" s="76"/>
      <c r="N24" s="76"/>
    </row>
    <row r="25" spans="1:14" s="15" customFormat="1" ht="15.75" hidden="1">
      <c r="A25" s="73" t="s">
        <v>24</v>
      </c>
      <c r="B25" s="73"/>
      <c r="C25" s="73"/>
      <c r="D25" s="73"/>
      <c r="E25" s="74"/>
      <c r="F25" s="74"/>
      <c r="G25" s="74"/>
      <c r="H25" s="74"/>
      <c r="I25" s="74"/>
      <c r="J25" s="14"/>
      <c r="K25" s="14"/>
      <c r="N25" s="15" t="s">
        <v>23</v>
      </c>
    </row>
    <row r="26" ht="15.75" hidden="1"/>
    <row r="27" ht="15.75" hidden="1"/>
    <row r="28" ht="15.75" hidden="1"/>
  </sheetData>
  <sheetProtection/>
  <mergeCells count="32">
    <mergeCell ref="F17:H17"/>
    <mergeCell ref="B9:B11"/>
    <mergeCell ref="A12:A14"/>
    <mergeCell ref="F11:H11"/>
    <mergeCell ref="F14:H14"/>
    <mergeCell ref="L24:N24"/>
    <mergeCell ref="B6:B8"/>
    <mergeCell ref="F6:H6"/>
    <mergeCell ref="F7:H7"/>
    <mergeCell ref="B15:B17"/>
    <mergeCell ref="F15:H15"/>
    <mergeCell ref="F16:H16"/>
    <mergeCell ref="D4:I4"/>
    <mergeCell ref="J4:N4"/>
    <mergeCell ref="F9:H9"/>
    <mergeCell ref="F10:H10"/>
    <mergeCell ref="A25:D25"/>
    <mergeCell ref="E25:I25"/>
    <mergeCell ref="A24:D24"/>
    <mergeCell ref="A15:A17"/>
    <mergeCell ref="B12:B14"/>
    <mergeCell ref="A9:A11"/>
    <mergeCell ref="F5:H5"/>
    <mergeCell ref="A6:A8"/>
    <mergeCell ref="F12:H12"/>
    <mergeCell ref="F13:H13"/>
    <mergeCell ref="F8:H8"/>
    <mergeCell ref="I1:N1"/>
    <mergeCell ref="A2:N2"/>
    <mergeCell ref="A4:A5"/>
    <mergeCell ref="B4:B5"/>
    <mergeCell ref="C4:C5"/>
  </mergeCells>
  <printOptions/>
  <pageMargins left="0.5511811023622047" right="0.3937007874015748" top="0.7480314960629921" bottom="0.5118110236220472" header="0.31496062992125984" footer="0.31496062992125984"/>
  <pageSetup fitToHeight="15" horizontalDpi="600" verticalDpi="600" orientation="landscape" paperSize="9" scale="71" r:id="rId1"/>
  <rowBreaks count="1" manualBreakCount="1">
    <brk id="1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N21"/>
  <sheetViews>
    <sheetView view="pageBreakPreview" zoomScale="75" zoomScaleSheetLayoutView="75" zoomScalePageLayoutView="0" workbookViewId="0" topLeftCell="A1">
      <selection activeCell="E15" sqref="E15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1.25" customHeight="1">
      <c r="E1" s="77"/>
      <c r="F1" s="78"/>
      <c r="G1" s="78"/>
      <c r="L1" s="79" t="s">
        <v>64</v>
      </c>
      <c r="M1" s="79"/>
      <c r="N1" s="79"/>
    </row>
    <row r="2" spans="1:14" ht="34.5" customHeight="1">
      <c r="A2" s="80" t="s">
        <v>65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 customHeight="1">
      <c r="A4" s="81" t="s">
        <v>14</v>
      </c>
      <c r="B4" s="82" t="s">
        <v>58</v>
      </c>
      <c r="C4" s="82" t="s">
        <v>1</v>
      </c>
      <c r="D4" s="82" t="s">
        <v>2</v>
      </c>
      <c r="E4" s="82"/>
      <c r="F4" s="82"/>
      <c r="G4" s="82"/>
      <c r="H4" s="82"/>
      <c r="I4" s="82"/>
      <c r="J4" s="82" t="s">
        <v>3</v>
      </c>
      <c r="K4" s="82"/>
      <c r="L4" s="82"/>
      <c r="M4" s="82"/>
      <c r="N4" s="82" t="s">
        <v>4</v>
      </c>
    </row>
    <row r="5" spans="1:14" ht="31.5">
      <c r="A5" s="81"/>
      <c r="B5" s="82"/>
      <c r="C5" s="82"/>
      <c r="D5" s="10" t="s">
        <v>5</v>
      </c>
      <c r="E5" s="10" t="s">
        <v>6</v>
      </c>
      <c r="F5" s="82" t="s">
        <v>7</v>
      </c>
      <c r="G5" s="82"/>
      <c r="H5" s="82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2"/>
    </row>
    <row r="6" spans="1:14" ht="18" customHeight="1">
      <c r="A6" s="24"/>
      <c r="B6" s="85" t="s">
        <v>63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25"/>
    </row>
    <row r="7" spans="1:14" ht="42" customHeight="1">
      <c r="A7" s="24"/>
      <c r="B7" s="84" t="s">
        <v>60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25"/>
    </row>
    <row r="8" spans="1:14" ht="113.25" customHeight="1">
      <c r="A8" s="1"/>
      <c r="B8" s="2" t="s">
        <v>67</v>
      </c>
      <c r="C8" s="11" t="s">
        <v>66</v>
      </c>
      <c r="D8" s="1" t="s">
        <v>83</v>
      </c>
      <c r="E8" s="1" t="s">
        <v>27</v>
      </c>
      <c r="F8" s="1"/>
      <c r="G8" s="10"/>
      <c r="H8" s="1"/>
      <c r="I8" s="10"/>
      <c r="J8" s="32">
        <f>J10+J14+J15+J16+J17+J18</f>
        <v>312.2</v>
      </c>
      <c r="K8" s="32">
        <f>K10+K14+K15+K16+K17+K18</f>
        <v>336.525</v>
      </c>
      <c r="L8" s="32">
        <f>L10+L14+L15+L16+L17+L18</f>
        <v>401.525</v>
      </c>
      <c r="M8" s="32">
        <f>M10+M14+M15+M16+M17+M18</f>
        <v>1050.25</v>
      </c>
      <c r="N8" s="22"/>
    </row>
    <row r="9" spans="1:14" s="35" customFormat="1" ht="15.75">
      <c r="A9" s="24"/>
      <c r="B9" s="85" t="s">
        <v>29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s="35" customFormat="1" ht="15.75">
      <c r="A10" s="24"/>
      <c r="B10" s="37" t="s">
        <v>32</v>
      </c>
      <c r="C10" s="37"/>
      <c r="D10" s="24" t="s">
        <v>83</v>
      </c>
      <c r="E10" s="24" t="s">
        <v>27</v>
      </c>
      <c r="F10" s="37"/>
      <c r="G10" s="37"/>
      <c r="H10" s="37"/>
      <c r="I10" s="37"/>
      <c r="J10" s="62">
        <f>J11+J12+J13</f>
        <v>249.2</v>
      </c>
      <c r="K10" s="62">
        <f>K11+K12+K13</f>
        <v>233.525</v>
      </c>
      <c r="L10" s="62">
        <f>L11+L12+L13</f>
        <v>333.525</v>
      </c>
      <c r="M10" s="62">
        <f>M11+M12+M13</f>
        <v>816.25</v>
      </c>
      <c r="N10" s="37"/>
    </row>
    <row r="11" spans="1:14" ht="31.5">
      <c r="A11" s="1"/>
      <c r="B11" s="58" t="s">
        <v>30</v>
      </c>
      <c r="C11" s="11"/>
      <c r="D11" s="59" t="s">
        <v>83</v>
      </c>
      <c r="E11" s="59" t="s">
        <v>27</v>
      </c>
      <c r="F11" s="59"/>
      <c r="G11" s="60"/>
      <c r="H11" s="59"/>
      <c r="I11" s="60"/>
      <c r="J11" s="61">
        <v>169.2</v>
      </c>
      <c r="K11" s="61">
        <v>173.525</v>
      </c>
      <c r="L11" s="61">
        <v>223.525</v>
      </c>
      <c r="M11" s="61">
        <f aca="true" t="shared" si="0" ref="M11:M17">L11+K11+J11</f>
        <v>566.25</v>
      </c>
      <c r="N11" s="83" t="s">
        <v>37</v>
      </c>
    </row>
    <row r="12" spans="1:14" ht="31.5" customHeight="1">
      <c r="A12" s="1"/>
      <c r="B12" s="58" t="s">
        <v>31</v>
      </c>
      <c r="C12" s="11"/>
      <c r="D12" s="59" t="s">
        <v>83</v>
      </c>
      <c r="E12" s="59" t="s">
        <v>27</v>
      </c>
      <c r="F12" s="59"/>
      <c r="G12" s="60"/>
      <c r="H12" s="59"/>
      <c r="I12" s="60"/>
      <c r="J12" s="61">
        <v>20</v>
      </c>
      <c r="K12" s="61">
        <v>20</v>
      </c>
      <c r="L12" s="61">
        <v>35</v>
      </c>
      <c r="M12" s="61">
        <f t="shared" si="0"/>
        <v>75</v>
      </c>
      <c r="N12" s="83"/>
    </row>
    <row r="13" spans="1:14" ht="33.75" customHeight="1">
      <c r="A13" s="1"/>
      <c r="B13" s="58" t="s">
        <v>62</v>
      </c>
      <c r="C13" s="11"/>
      <c r="D13" s="59" t="s">
        <v>83</v>
      </c>
      <c r="E13" s="59" t="s">
        <v>27</v>
      </c>
      <c r="F13" s="59"/>
      <c r="G13" s="60"/>
      <c r="H13" s="59"/>
      <c r="I13" s="60"/>
      <c r="J13" s="61">
        <v>60</v>
      </c>
      <c r="K13" s="61">
        <v>40</v>
      </c>
      <c r="L13" s="61">
        <v>75</v>
      </c>
      <c r="M13" s="61">
        <f t="shared" si="0"/>
        <v>175</v>
      </c>
      <c r="N13" s="83"/>
    </row>
    <row r="14" spans="1:14" ht="52.5" customHeight="1">
      <c r="A14" s="1"/>
      <c r="B14" s="2" t="s">
        <v>33</v>
      </c>
      <c r="C14" s="11"/>
      <c r="D14" s="1" t="s">
        <v>83</v>
      </c>
      <c r="E14" s="1" t="s">
        <v>27</v>
      </c>
      <c r="F14" s="1"/>
      <c r="G14" s="10"/>
      <c r="H14" s="1"/>
      <c r="I14" s="10"/>
      <c r="J14" s="36">
        <v>15</v>
      </c>
      <c r="K14" s="36">
        <v>10</v>
      </c>
      <c r="L14" s="36">
        <v>15</v>
      </c>
      <c r="M14" s="36">
        <f t="shared" si="0"/>
        <v>40</v>
      </c>
      <c r="N14" s="22" t="s">
        <v>34</v>
      </c>
    </row>
    <row r="15" spans="1:14" ht="63">
      <c r="A15" s="1"/>
      <c r="B15" s="2" t="s">
        <v>36</v>
      </c>
      <c r="C15" s="11"/>
      <c r="D15" s="1" t="s">
        <v>83</v>
      </c>
      <c r="E15" s="1" t="s">
        <v>27</v>
      </c>
      <c r="F15" s="1"/>
      <c r="G15" s="10"/>
      <c r="H15" s="1"/>
      <c r="I15" s="10"/>
      <c r="J15" s="36">
        <v>5</v>
      </c>
      <c r="K15" s="36">
        <v>5</v>
      </c>
      <c r="L15" s="36">
        <v>5</v>
      </c>
      <c r="M15" s="36">
        <f t="shared" si="0"/>
        <v>15</v>
      </c>
      <c r="N15" s="22" t="s">
        <v>35</v>
      </c>
    </row>
    <row r="16" spans="1:14" ht="31.5">
      <c r="A16" s="1"/>
      <c r="B16" s="2" t="s">
        <v>79</v>
      </c>
      <c r="C16" s="11"/>
      <c r="D16" s="1"/>
      <c r="E16" s="1"/>
      <c r="F16" s="1"/>
      <c r="G16" s="10"/>
      <c r="H16" s="1"/>
      <c r="I16" s="10"/>
      <c r="J16" s="36">
        <v>5</v>
      </c>
      <c r="K16" s="36">
        <v>50</v>
      </c>
      <c r="L16" s="36">
        <v>5</v>
      </c>
      <c r="M16" s="36">
        <f t="shared" si="0"/>
        <v>60</v>
      </c>
      <c r="N16" s="22" t="s">
        <v>81</v>
      </c>
    </row>
    <row r="17" spans="1:14" ht="38.25" customHeight="1">
      <c r="A17" s="1"/>
      <c r="B17" s="46" t="s">
        <v>80</v>
      </c>
      <c r="C17" s="46"/>
      <c r="D17" s="46"/>
      <c r="E17" s="46"/>
      <c r="F17" s="46"/>
      <c r="G17" s="46"/>
      <c r="H17" s="46"/>
      <c r="I17" s="46"/>
      <c r="J17" s="57">
        <v>10</v>
      </c>
      <c r="K17" s="57">
        <v>10</v>
      </c>
      <c r="L17" s="57">
        <v>15</v>
      </c>
      <c r="M17" s="57">
        <f t="shared" si="0"/>
        <v>35</v>
      </c>
      <c r="N17" s="46" t="s">
        <v>82</v>
      </c>
    </row>
    <row r="18" spans="1:14" ht="51" customHeight="1">
      <c r="A18" s="1"/>
      <c r="B18" s="46" t="s">
        <v>48</v>
      </c>
      <c r="C18" s="46"/>
      <c r="D18" s="53" t="s">
        <v>83</v>
      </c>
      <c r="E18" s="20" t="s">
        <v>86</v>
      </c>
      <c r="F18" s="47"/>
      <c r="G18" s="52"/>
      <c r="H18" s="48"/>
      <c r="I18" s="48"/>
      <c r="J18" s="54">
        <v>28</v>
      </c>
      <c r="K18" s="54">
        <v>28</v>
      </c>
      <c r="L18" s="54">
        <v>28</v>
      </c>
      <c r="M18" s="54">
        <f>SUM(J18:L18)</f>
        <v>84</v>
      </c>
      <c r="N18" s="46" t="s">
        <v>47</v>
      </c>
    </row>
    <row r="20" spans="10:13" ht="15.75">
      <c r="J20" s="14"/>
      <c r="K20" s="14"/>
      <c r="L20" s="14"/>
      <c r="M20" s="14"/>
    </row>
    <row r="21" spans="10:13" ht="15.75">
      <c r="J21" s="14"/>
      <c r="K21" s="14"/>
      <c r="L21" s="14"/>
      <c r="M21" s="14"/>
    </row>
  </sheetData>
  <sheetProtection/>
  <mergeCells count="14">
    <mergeCell ref="N11:N13"/>
    <mergeCell ref="B7:M7"/>
    <mergeCell ref="J4:M4"/>
    <mergeCell ref="N4:N5"/>
    <mergeCell ref="F5:H5"/>
    <mergeCell ref="B6:M6"/>
    <mergeCell ref="B9:N9"/>
    <mergeCell ref="E1:G1"/>
    <mergeCell ref="L1:N1"/>
    <mergeCell ref="A2:N2"/>
    <mergeCell ref="A4:A5"/>
    <mergeCell ref="B4:B5"/>
    <mergeCell ref="C4:C5"/>
    <mergeCell ref="D4:I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8"/>
  </sheetPr>
  <dimension ref="A1:N19"/>
  <sheetViews>
    <sheetView view="pageBreakPreview" zoomScale="110" zoomScaleSheetLayoutView="110" zoomScalePageLayoutView="0" workbookViewId="0" topLeftCell="B7">
      <selection activeCell="B9" sqref="B9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0" width="10.375" style="15" customWidth="1"/>
    <col min="11" max="11" width="11.375" style="15" customWidth="1"/>
    <col min="12" max="12" width="10.125" style="15" customWidth="1"/>
    <col min="13" max="13" width="18.625" style="15" customWidth="1"/>
    <col min="14" max="14" width="26.25390625" style="15" customWidth="1"/>
  </cols>
  <sheetData>
    <row r="1" spans="5:14" ht="132.75" customHeight="1">
      <c r="E1" s="77"/>
      <c r="F1" s="78"/>
      <c r="G1" s="78"/>
      <c r="L1" s="79" t="s">
        <v>70</v>
      </c>
      <c r="M1" s="79"/>
      <c r="N1" s="79"/>
    </row>
    <row r="2" spans="1:14" ht="43.5" customHeight="1">
      <c r="A2" s="80" t="s">
        <v>49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1" t="s">
        <v>14</v>
      </c>
      <c r="B4" s="93" t="s">
        <v>58</v>
      </c>
      <c r="C4" s="82" t="s">
        <v>1</v>
      </c>
      <c r="D4" s="82" t="s">
        <v>2</v>
      </c>
      <c r="E4" s="82"/>
      <c r="F4" s="82"/>
      <c r="G4" s="82"/>
      <c r="H4" s="82"/>
      <c r="I4" s="82"/>
      <c r="J4" s="95" t="s">
        <v>3</v>
      </c>
      <c r="K4" s="96"/>
      <c r="L4" s="96"/>
      <c r="M4" s="97"/>
      <c r="N4" s="82" t="s">
        <v>4</v>
      </c>
    </row>
    <row r="5" spans="1:14" ht="31.5">
      <c r="A5" s="81"/>
      <c r="B5" s="94"/>
      <c r="C5" s="82"/>
      <c r="D5" s="10" t="s">
        <v>5</v>
      </c>
      <c r="E5" s="10" t="s">
        <v>6</v>
      </c>
      <c r="F5" s="95" t="s">
        <v>7</v>
      </c>
      <c r="G5" s="96"/>
      <c r="H5" s="97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2"/>
    </row>
    <row r="6" spans="1:14" ht="56.25" customHeight="1">
      <c r="A6" s="1"/>
      <c r="B6" s="2" t="s">
        <v>72</v>
      </c>
      <c r="C6" s="10"/>
      <c r="D6" s="10"/>
      <c r="E6" s="10"/>
      <c r="F6" s="82"/>
      <c r="G6" s="82"/>
      <c r="H6" s="82"/>
      <c r="I6" s="10"/>
      <c r="J6" s="10"/>
      <c r="K6" s="10"/>
      <c r="L6" s="10"/>
      <c r="M6" s="10"/>
      <c r="N6" s="10"/>
    </row>
    <row r="7" spans="1:14" ht="39.75" customHeight="1">
      <c r="A7" s="24"/>
      <c r="B7" s="87" t="s">
        <v>71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9"/>
      <c r="N7" s="25"/>
    </row>
    <row r="8" spans="1:14" ht="36.75" customHeight="1">
      <c r="A8" s="24"/>
      <c r="B8" s="87" t="s">
        <v>57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25"/>
    </row>
    <row r="9" spans="1:14" ht="63">
      <c r="A9" s="1"/>
      <c r="B9" s="2" t="s">
        <v>73</v>
      </c>
      <c r="C9" s="11" t="s">
        <v>66</v>
      </c>
      <c r="D9" s="1" t="s">
        <v>83</v>
      </c>
      <c r="E9" s="1" t="s">
        <v>50</v>
      </c>
      <c r="F9" s="20"/>
      <c r="G9" s="19"/>
      <c r="H9" s="21"/>
      <c r="I9" s="10"/>
      <c r="J9" s="32">
        <f>J11+J12+J13+J14+J15</f>
        <v>145.95000000000002</v>
      </c>
      <c r="K9" s="32">
        <f>K11+K12+K13+K14+K15</f>
        <v>142</v>
      </c>
      <c r="L9" s="32">
        <f>L11+L12+L13+L14+L15</f>
        <v>141</v>
      </c>
      <c r="M9" s="32">
        <f>M11+M12+M13+M14+M15</f>
        <v>428.94999999999993</v>
      </c>
      <c r="N9" s="22"/>
    </row>
    <row r="10" spans="1:14" ht="15.75">
      <c r="A10" s="24"/>
      <c r="B10" s="87" t="s">
        <v>29</v>
      </c>
      <c r="C10" s="88"/>
      <c r="D10" s="88"/>
      <c r="E10" s="88"/>
      <c r="F10" s="90"/>
      <c r="G10" s="90"/>
      <c r="H10" s="90"/>
      <c r="I10" s="88"/>
      <c r="J10" s="88"/>
      <c r="K10" s="88"/>
      <c r="L10" s="88"/>
      <c r="M10" s="88"/>
      <c r="N10" s="89"/>
    </row>
    <row r="11" spans="1:14" ht="69.75" customHeight="1">
      <c r="A11" s="24"/>
      <c r="B11" s="2" t="s">
        <v>74</v>
      </c>
      <c r="C11" s="37"/>
      <c r="D11" s="1" t="s">
        <v>83</v>
      </c>
      <c r="E11" s="42" t="s">
        <v>51</v>
      </c>
      <c r="F11" s="55"/>
      <c r="G11" s="33"/>
      <c r="H11" s="34"/>
      <c r="I11" s="34"/>
      <c r="J11" s="43">
        <v>85.9</v>
      </c>
      <c r="K11" s="43">
        <v>90</v>
      </c>
      <c r="L11" s="43">
        <v>95</v>
      </c>
      <c r="M11" s="43">
        <f>SUM(J11:L11)</f>
        <v>270.9</v>
      </c>
      <c r="N11" s="2" t="s">
        <v>55</v>
      </c>
    </row>
    <row r="12" spans="1:14" ht="63">
      <c r="A12" s="1"/>
      <c r="B12" s="2" t="s">
        <v>75</v>
      </c>
      <c r="C12" s="11"/>
      <c r="D12" s="1" t="s">
        <v>83</v>
      </c>
      <c r="E12" s="1" t="s">
        <v>50</v>
      </c>
      <c r="F12" s="39"/>
      <c r="G12" s="40"/>
      <c r="H12" s="41"/>
      <c r="I12" s="10"/>
      <c r="J12" s="43">
        <v>50</v>
      </c>
      <c r="K12" s="43">
        <v>36.95</v>
      </c>
      <c r="L12" s="43">
        <v>40.95</v>
      </c>
      <c r="M12" s="43">
        <f>L12+K12+J12</f>
        <v>127.9</v>
      </c>
      <c r="N12" s="91" t="s">
        <v>56</v>
      </c>
    </row>
    <row r="13" spans="1:14" ht="31.5">
      <c r="A13" s="1"/>
      <c r="B13" s="2" t="s">
        <v>52</v>
      </c>
      <c r="C13" s="11"/>
      <c r="D13" s="1" t="s">
        <v>83</v>
      </c>
      <c r="E13" s="1" t="s">
        <v>50</v>
      </c>
      <c r="F13" s="20"/>
      <c r="G13" s="19"/>
      <c r="H13" s="21"/>
      <c r="I13" s="10"/>
      <c r="J13" s="43">
        <v>10</v>
      </c>
      <c r="K13" s="43">
        <v>5</v>
      </c>
      <c r="L13" s="43">
        <v>5</v>
      </c>
      <c r="M13" s="43">
        <f>L13+K13+J13</f>
        <v>20</v>
      </c>
      <c r="N13" s="92"/>
    </row>
    <row r="14" spans="1:14" ht="31.5">
      <c r="A14" s="1"/>
      <c r="B14" s="2" t="s">
        <v>53</v>
      </c>
      <c r="C14" s="11"/>
      <c r="D14" s="1" t="s">
        <v>83</v>
      </c>
      <c r="E14" s="1" t="s">
        <v>50</v>
      </c>
      <c r="F14" s="20"/>
      <c r="G14" s="19"/>
      <c r="H14" s="21"/>
      <c r="I14" s="10"/>
      <c r="J14" s="43"/>
      <c r="K14" s="43">
        <v>10</v>
      </c>
      <c r="L14" s="43"/>
      <c r="M14" s="43">
        <f>L14+K14+J14</f>
        <v>10</v>
      </c>
      <c r="N14" s="22"/>
    </row>
    <row r="15" spans="1:14" ht="47.25">
      <c r="A15" s="1"/>
      <c r="B15" s="46" t="s">
        <v>54</v>
      </c>
      <c r="C15" s="46"/>
      <c r="D15" s="1" t="s">
        <v>83</v>
      </c>
      <c r="E15" s="1" t="s">
        <v>50</v>
      </c>
      <c r="F15" s="20"/>
      <c r="G15" s="19"/>
      <c r="H15" s="21"/>
      <c r="I15" s="10"/>
      <c r="J15" s="43">
        <v>0.05</v>
      </c>
      <c r="K15" s="43">
        <v>0.05</v>
      </c>
      <c r="L15" s="43">
        <v>0.05</v>
      </c>
      <c r="M15" s="43">
        <f>L15+K15+J15</f>
        <v>0.15000000000000002</v>
      </c>
      <c r="N15" s="46"/>
    </row>
    <row r="16" spans="1:14" ht="18.75">
      <c r="A16" s="86"/>
      <c r="B16" s="86"/>
      <c r="C16" s="86"/>
      <c r="D16" s="86"/>
      <c r="E16" s="17"/>
      <c r="F16" s="17"/>
      <c r="G16" s="17"/>
      <c r="H16" s="17"/>
      <c r="I16" s="17"/>
      <c r="J16" s="16"/>
      <c r="K16" s="16"/>
      <c r="L16" s="16"/>
      <c r="M16" s="16"/>
      <c r="N16" s="17"/>
    </row>
    <row r="18" spans="10:13" ht="15.75">
      <c r="J18" s="14"/>
      <c r="K18" s="14"/>
      <c r="L18" s="14"/>
      <c r="M18" s="14"/>
    </row>
    <row r="19" spans="10:13" ht="15.75">
      <c r="J19" s="14"/>
      <c r="K19" s="14"/>
      <c r="L19" s="14"/>
      <c r="M19" s="14"/>
    </row>
  </sheetData>
  <sheetProtection/>
  <mergeCells count="16"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  <mergeCell ref="A16:D16"/>
    <mergeCell ref="F6:H6"/>
    <mergeCell ref="B7:M7"/>
    <mergeCell ref="B8:M8"/>
    <mergeCell ref="B10:N10"/>
    <mergeCell ref="N12:N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8"/>
  </sheetPr>
  <dimension ref="A1:N14"/>
  <sheetViews>
    <sheetView view="pageBreakPreview" zoomScaleSheetLayoutView="100" zoomScalePageLayoutView="0" workbookViewId="0" topLeftCell="B1">
      <selection activeCell="N11" sqref="N11"/>
    </sheetView>
  </sheetViews>
  <sheetFormatPr defaultColWidth="9.00390625" defaultRowHeight="12.75"/>
  <cols>
    <col min="1" max="1" width="7.75390625" style="18" customWidth="1"/>
    <col min="2" max="2" width="30.875" style="15" customWidth="1"/>
    <col min="3" max="3" width="18.375" style="15" customWidth="1"/>
    <col min="4" max="5" width="9.125" style="15" customWidth="1"/>
    <col min="6" max="6" width="4.625" style="15" customWidth="1"/>
    <col min="7" max="7" width="2.375" style="15" customWidth="1"/>
    <col min="8" max="8" width="6.875" style="15" customWidth="1"/>
    <col min="9" max="9" width="9.125" style="15" customWidth="1"/>
    <col min="10" max="11" width="14.25390625" style="15" bestFit="1" customWidth="1"/>
    <col min="12" max="12" width="14.625" style="15" customWidth="1"/>
    <col min="13" max="13" width="15.125" style="15" customWidth="1"/>
    <col min="14" max="14" width="26.25390625" style="15" customWidth="1"/>
  </cols>
  <sheetData>
    <row r="1" spans="5:14" ht="111" customHeight="1">
      <c r="E1" s="77"/>
      <c r="F1" s="78"/>
      <c r="G1" s="78"/>
      <c r="L1" s="79" t="s">
        <v>76</v>
      </c>
      <c r="M1" s="79"/>
      <c r="N1" s="79"/>
    </row>
    <row r="2" spans="1:14" ht="40.5" customHeight="1">
      <c r="A2" s="80" t="s">
        <v>38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5:9" ht="15.75">
      <c r="E3" s="4"/>
      <c r="F3" s="3" t="s">
        <v>13</v>
      </c>
      <c r="G3" s="4">
        <v>4</v>
      </c>
      <c r="H3" s="4"/>
      <c r="I3" s="4"/>
    </row>
    <row r="4" spans="1:14" ht="15.75">
      <c r="A4" s="81" t="s">
        <v>14</v>
      </c>
      <c r="B4" s="93" t="s">
        <v>58</v>
      </c>
      <c r="C4" s="82" t="s">
        <v>1</v>
      </c>
      <c r="D4" s="82" t="s">
        <v>2</v>
      </c>
      <c r="E4" s="82"/>
      <c r="F4" s="82"/>
      <c r="G4" s="82"/>
      <c r="H4" s="82"/>
      <c r="I4" s="82"/>
      <c r="J4" s="95" t="s">
        <v>3</v>
      </c>
      <c r="K4" s="96"/>
      <c r="L4" s="96"/>
      <c r="M4" s="97"/>
      <c r="N4" s="82" t="s">
        <v>4</v>
      </c>
    </row>
    <row r="5" spans="1:14" ht="31.5">
      <c r="A5" s="81"/>
      <c r="B5" s="94"/>
      <c r="C5" s="82"/>
      <c r="D5" s="10" t="s">
        <v>5</v>
      </c>
      <c r="E5" s="10" t="s">
        <v>6</v>
      </c>
      <c r="F5" s="95" t="s">
        <v>7</v>
      </c>
      <c r="G5" s="96"/>
      <c r="H5" s="97"/>
      <c r="I5" s="10" t="s">
        <v>8</v>
      </c>
      <c r="J5" s="10" t="s">
        <v>9</v>
      </c>
      <c r="K5" s="10" t="s">
        <v>10</v>
      </c>
      <c r="L5" s="10" t="s">
        <v>11</v>
      </c>
      <c r="M5" s="10" t="s">
        <v>12</v>
      </c>
      <c r="N5" s="82"/>
    </row>
    <row r="6" spans="1:14" ht="21" customHeight="1">
      <c r="A6" s="24"/>
      <c r="B6" s="87" t="s">
        <v>46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25"/>
    </row>
    <row r="7" spans="1:14" ht="36" customHeight="1">
      <c r="A7" s="24"/>
      <c r="B7" s="87" t="s">
        <v>77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</row>
    <row r="8" spans="1:14" ht="65.25" customHeight="1">
      <c r="A8" s="5"/>
      <c r="B8" s="6" t="s">
        <v>59</v>
      </c>
      <c r="C8" s="11" t="s">
        <v>66</v>
      </c>
      <c r="D8" s="1" t="s">
        <v>83</v>
      </c>
      <c r="E8" s="1"/>
      <c r="F8" s="20"/>
      <c r="G8" s="19"/>
      <c r="H8" s="21"/>
      <c r="I8" s="10"/>
      <c r="J8" s="32">
        <f>J10+J11+J12+J13</f>
        <v>185.782</v>
      </c>
      <c r="K8" s="32">
        <f>K10+K11+K12+K13</f>
        <v>190.985</v>
      </c>
      <c r="L8" s="32">
        <f>L10+L11+L12+L13</f>
        <v>279.935</v>
      </c>
      <c r="M8" s="32">
        <f>M10+M11+M12+M13</f>
        <v>656.702</v>
      </c>
      <c r="N8" s="22"/>
    </row>
    <row r="9" spans="1:14" s="35" customFormat="1" ht="15.75">
      <c r="A9" s="24"/>
      <c r="B9" s="87" t="s">
        <v>29</v>
      </c>
      <c r="C9" s="88"/>
      <c r="D9" s="88"/>
      <c r="E9" s="88"/>
      <c r="F9" s="90"/>
      <c r="G9" s="90"/>
      <c r="H9" s="90"/>
      <c r="I9" s="88"/>
      <c r="J9" s="88"/>
      <c r="K9" s="88"/>
      <c r="L9" s="88"/>
      <c r="M9" s="88"/>
      <c r="N9" s="89"/>
    </row>
    <row r="10" spans="1:14" ht="31.5" customHeight="1">
      <c r="A10" s="1"/>
      <c r="B10" s="2" t="s">
        <v>39</v>
      </c>
      <c r="C10" s="11"/>
      <c r="D10" s="1" t="s">
        <v>83</v>
      </c>
      <c r="E10" s="1" t="s">
        <v>40</v>
      </c>
      <c r="F10" s="20"/>
      <c r="G10" s="19"/>
      <c r="H10" s="21"/>
      <c r="I10" s="10"/>
      <c r="J10" s="32">
        <v>5</v>
      </c>
      <c r="K10" s="32">
        <v>5</v>
      </c>
      <c r="L10" s="32"/>
      <c r="M10" s="32">
        <f>SUM(J10:L10)</f>
        <v>10</v>
      </c>
      <c r="N10" s="38" t="s">
        <v>41</v>
      </c>
    </row>
    <row r="11" spans="1:14" ht="156.75" customHeight="1">
      <c r="A11" s="1"/>
      <c r="B11" s="44" t="s">
        <v>45</v>
      </c>
      <c r="C11" s="11"/>
      <c r="D11" s="1" t="s">
        <v>83</v>
      </c>
      <c r="E11" s="1" t="s">
        <v>40</v>
      </c>
      <c r="F11" s="20"/>
      <c r="G11" s="19"/>
      <c r="H11" s="21"/>
      <c r="I11" s="10"/>
      <c r="J11" s="32">
        <v>15</v>
      </c>
      <c r="K11" s="32">
        <v>36</v>
      </c>
      <c r="L11" s="32">
        <v>36</v>
      </c>
      <c r="M11" s="32">
        <f>L11+K11+J11</f>
        <v>87</v>
      </c>
      <c r="N11" s="65" t="s">
        <v>42</v>
      </c>
    </row>
    <row r="12" spans="1:14" ht="47.25" customHeight="1">
      <c r="A12" s="1"/>
      <c r="B12" s="56" t="s">
        <v>78</v>
      </c>
      <c r="C12" s="11"/>
      <c r="D12" s="1" t="s">
        <v>83</v>
      </c>
      <c r="E12" s="1"/>
      <c r="F12" s="49"/>
      <c r="G12" s="50"/>
      <c r="H12" s="51"/>
      <c r="I12" s="10"/>
      <c r="J12" s="32">
        <v>155.782</v>
      </c>
      <c r="K12" s="32">
        <v>148.985</v>
      </c>
      <c r="L12" s="32">
        <v>242.935</v>
      </c>
      <c r="M12" s="32">
        <f>J12+K12+L12</f>
        <v>547.702</v>
      </c>
      <c r="N12" s="64" t="s">
        <v>85</v>
      </c>
    </row>
    <row r="13" spans="1:14" ht="60.75" customHeight="1">
      <c r="A13" s="1"/>
      <c r="B13" s="56" t="s">
        <v>43</v>
      </c>
      <c r="C13" s="11"/>
      <c r="D13" s="1" t="s">
        <v>83</v>
      </c>
      <c r="E13" s="1" t="s">
        <v>40</v>
      </c>
      <c r="F13" s="49"/>
      <c r="G13" s="50"/>
      <c r="H13" s="51"/>
      <c r="I13" s="10"/>
      <c r="J13" s="32">
        <v>10</v>
      </c>
      <c r="K13" s="32">
        <v>1</v>
      </c>
      <c r="L13" s="32">
        <v>1</v>
      </c>
      <c r="M13" s="32">
        <f>L13+K13+J13</f>
        <v>12</v>
      </c>
      <c r="N13" s="22" t="s">
        <v>44</v>
      </c>
    </row>
    <row r="14" spans="10:13" ht="17.25" customHeight="1">
      <c r="J14" s="63"/>
      <c r="K14" s="63"/>
      <c r="L14" s="63"/>
      <c r="M14" s="63"/>
    </row>
  </sheetData>
  <sheetProtection/>
  <mergeCells count="13">
    <mergeCell ref="B6:M6"/>
    <mergeCell ref="B7:N7"/>
    <mergeCell ref="B9:N9"/>
    <mergeCell ref="E1:G1"/>
    <mergeCell ref="L1:N1"/>
    <mergeCell ref="A2:N2"/>
    <mergeCell ref="A4:A5"/>
    <mergeCell ref="B4:B5"/>
    <mergeCell ref="C4:C5"/>
    <mergeCell ref="D4:I4"/>
    <mergeCell ref="J4:M4"/>
    <mergeCell ref="N4:N5"/>
    <mergeCell ref="F5:H5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Александровна Юрьева</dc:creator>
  <cp:keywords/>
  <dc:description/>
  <cp:lastModifiedBy>User</cp:lastModifiedBy>
  <cp:lastPrinted>2014-12-03T06:55:12Z</cp:lastPrinted>
  <dcterms:created xsi:type="dcterms:W3CDTF">2013-07-29T03:10:57Z</dcterms:created>
  <dcterms:modified xsi:type="dcterms:W3CDTF">2014-12-03T06:56:02Z</dcterms:modified>
  <cp:category/>
  <cp:version/>
  <cp:contentType/>
  <cp:contentStatus/>
</cp:coreProperties>
</file>