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'Лист1'!$A$1:$L$183</definedName>
  </definedNames>
  <calcPr fullCalcOnLoad="1"/>
</workbook>
</file>

<file path=xl/comments1.xml><?xml version="1.0" encoding="utf-8"?>
<comments xmlns="http://schemas.openxmlformats.org/spreadsheetml/2006/main">
  <authors>
    <author>Рита</author>
  </authors>
  <commentList>
    <comment ref="D67" authorId="0">
      <text>
        <r>
          <rPr>
            <b/>
            <sz val="8"/>
            <rFont val="Tahoma"/>
            <family val="2"/>
          </rPr>
          <t xml:space="preserve">Пояснения:
Численность согласно данным налоговой инспекции.
</t>
        </r>
      </text>
    </comment>
  </commentList>
</comments>
</file>

<file path=xl/sharedStrings.xml><?xml version="1.0" encoding="utf-8"?>
<sst xmlns="http://schemas.openxmlformats.org/spreadsheetml/2006/main" count="346" uniqueCount="207">
  <si>
    <t>Гидротехнические сооружения</t>
  </si>
  <si>
    <t>Количество гидротехнических сооружений всех форм собственности</t>
  </si>
  <si>
    <t>количество гидротехнических сооружений муниципальной формы собственности</t>
  </si>
  <si>
    <t>количество гидротехнических сооружений бесхозяйных</t>
  </si>
  <si>
    <t>Гидротехнические сооружения по уровню технического состояния</t>
  </si>
  <si>
    <t>Количество гидротехнических сооружений, требующих реконструкции</t>
  </si>
  <si>
    <t>Количество гидротехнических сооружений, требующих капитального ремонта</t>
  </si>
  <si>
    <t>Количество гидротехнических сооружений, требующих текущего ремонта</t>
  </si>
  <si>
    <t>Количество гидротехнических сооружений, требующих оснащения спецоборудованием</t>
  </si>
  <si>
    <t xml:space="preserve">Численность жителей, проживающих на территории, подверженной негативному воздействию вод </t>
  </si>
  <si>
    <t>Численность жителей, проживающих на территории,  защищенной в результате проведения противопаводковых и берегозащитных мероприятий</t>
  </si>
  <si>
    <t>Общая протяженность освещенных частей улиц</t>
  </si>
  <si>
    <t>Общая протяженность улиц на конец периода</t>
  </si>
  <si>
    <t>среднесписочная численность работников организаций бюджетной сферы : здравоохранение и предоставление социальных услуг</t>
  </si>
  <si>
    <t>среднесписочная численность работников организаций бюджетной сферы : образование</t>
  </si>
  <si>
    <t xml:space="preserve"> доходы  бюджета, полученные в виде безвозмездных поступлений</t>
  </si>
  <si>
    <t>Доля налоговых и неналоговых доходов   бюджета</t>
  </si>
  <si>
    <t>Доля расходов бюджета, формируемых в рамках программ, в общем объеме расходов бюджета</t>
  </si>
  <si>
    <t>численность населения занимающегося физкультурой и спортом в учреждениях  образования детей на конец периода</t>
  </si>
  <si>
    <t>I. ОБЩАЯ ХАРАКТЕРИСТИКА МУНИЦИПАЛЬНОГО ОБРАЗОВАНИЯ ГРИГОРЬЕВСКИЙ СЕЛЬСОВЕТ</t>
  </si>
  <si>
    <t>Наименование показателя</t>
  </si>
  <si>
    <t>Единицы измерения</t>
  </si>
  <si>
    <t>2010 Отчет</t>
  </si>
  <si>
    <t>2011 Отчет</t>
  </si>
  <si>
    <t>2012 Отчет</t>
  </si>
  <si>
    <t>2013 Оценка</t>
  </si>
  <si>
    <t>2014 Прогноз вариант 1</t>
  </si>
  <si>
    <t>2014 Прогноз вариант 2</t>
  </si>
  <si>
    <t>2015 Прогноз вариант 1</t>
  </si>
  <si>
    <t>2015 Прогноз вариант 2</t>
  </si>
  <si>
    <t>2016 Прогноз вариант 1</t>
  </si>
  <si>
    <t>2016 Прогноз вариант 2</t>
  </si>
  <si>
    <t>Территория</t>
  </si>
  <si>
    <t>Площадь земель</t>
  </si>
  <si>
    <t>га</t>
  </si>
  <si>
    <t>площадь земельных участков, являющаяся объектом налогообложения земельным налогом</t>
  </si>
  <si>
    <t>Доля площади земельных участков, являющихся объектами налогообложения земельным налогом, в общей площади территории</t>
  </si>
  <si>
    <t>%</t>
  </si>
  <si>
    <t>км</t>
  </si>
  <si>
    <t>Общее количество населенных пунктов</t>
  </si>
  <si>
    <t>ед.</t>
  </si>
  <si>
    <t>Органы местного самоуправления</t>
  </si>
  <si>
    <t>Численность работников, замещающих муниципальные должности на конец периода</t>
  </si>
  <si>
    <t>чел.</t>
  </si>
  <si>
    <t>Среднесписочная численность работников, замещающих муниципальные должности</t>
  </si>
  <si>
    <t>Начислено средств на оплату труда работником, замещающим муниципальные должности</t>
  </si>
  <si>
    <t>тыс.руб.</t>
  </si>
  <si>
    <t>Сумма выплат социального характера работником, замещающим муниципальные должности</t>
  </si>
  <si>
    <t>Общая численность депутатов представительного органа</t>
  </si>
  <si>
    <t>Численность депутатов представительного органа на постоянной основе</t>
  </si>
  <si>
    <t>Удовлетворенность населения деятельностью органов местного самоуправления</t>
  </si>
  <si>
    <t>% от числа опрошенных</t>
  </si>
  <si>
    <t>Количество муниципальных услуг, предоставляемых органами местного самоуправления</t>
  </si>
  <si>
    <t>Количество муниципальных услуг, оказываемых муниципальными учреждениями в рамках муниципального задания (заказа), финансируемого за счет средств местного бюджета</t>
  </si>
  <si>
    <t>Количество обращений за муниципальными услугами</t>
  </si>
  <si>
    <t>Количество утвержденных административных регламентов оказания муниципальной услуги</t>
  </si>
  <si>
    <t xml:space="preserve">количество утвержденных административных регламентов оказания муниципальной услуги, в которых отражена возможность предоставления муниципальной услуги с  использованием электронной карты </t>
  </si>
  <si>
    <t>Количество услуг, которые являются необходимыми и обязательными для предоставления муниципальных услуг</t>
  </si>
  <si>
    <t>Население</t>
  </si>
  <si>
    <t>Численность постоянного населения на начало периода</t>
  </si>
  <si>
    <t>численность постоянного сельского населения на начало периода</t>
  </si>
  <si>
    <t>численность постоянного населения в возрасте моложе трудоспособного на начало периода</t>
  </si>
  <si>
    <t>численность постоянного населения в трудоспособном возрасте на начало периода</t>
  </si>
  <si>
    <t>численность постоянного населения в возрасте старше трудоспособного на начало периода</t>
  </si>
  <si>
    <t>Численность родившихся за период</t>
  </si>
  <si>
    <t>Численность умерших за период</t>
  </si>
  <si>
    <t>Естественный прирост (+), убыль (-) населения</t>
  </si>
  <si>
    <t>Численность прибывшего населения за период</t>
  </si>
  <si>
    <t xml:space="preserve">Численность выбывшего населения за период </t>
  </si>
  <si>
    <t>Миграционный прирост (снижение) населения</t>
  </si>
  <si>
    <t>Средний размер частного домохозяйства</t>
  </si>
  <si>
    <t>II. ПРОИЗВОДСТВЕННАЯ ДЕЯТЕЛЬНОСТЬ И УСЛУГИ</t>
  </si>
  <si>
    <t>Рынок труда</t>
  </si>
  <si>
    <t>Количество юридических лиц, прошедших государственную регистрацию по состоянию на начало периода</t>
  </si>
  <si>
    <t>Количество организаций муниципальной формы собственности</t>
  </si>
  <si>
    <t>количество организаций муниципальной формы собственности - учреждений</t>
  </si>
  <si>
    <t>Численность трудовых ресурсов</t>
  </si>
  <si>
    <t>тыс.чел.</t>
  </si>
  <si>
    <t>численность занятых в организациях муниципальной формы собственности</t>
  </si>
  <si>
    <t>численность занятых на частных предприятиях</t>
  </si>
  <si>
    <t>численность индивидуальных предпринимателей, осуществляющих деятельность без образования юридического лица</t>
  </si>
  <si>
    <t>численность занятых в домашнем хозяйстве (включая личное подсобное хозяйство) производством товаров и услуг для реализации</t>
  </si>
  <si>
    <t>Численность лиц в трудоспособном возрасте, не занятых трудовой деятельностью и учебой</t>
  </si>
  <si>
    <t>Среднесписочная численность работников организаций</t>
  </si>
  <si>
    <t>Численность безработных граждан, зарегистрированных в государственном учреждении службы занятости населения</t>
  </si>
  <si>
    <t>Сельскохозяйственное производство</t>
  </si>
  <si>
    <t>Количество организаций, занятых производством сельскохозяйственной продукции, состоящих на самостоятельном балансе</t>
  </si>
  <si>
    <t>количество организаций, занятых производством сельскохозяйственной продукции, состоящих на самостоятельном балансе с организационной формой - крестьянские (фермерские) хозяйства</t>
  </si>
  <si>
    <t>Количество личных подсобных хозяйств</t>
  </si>
  <si>
    <t>Посевные площади сельскохозяйственных культур</t>
  </si>
  <si>
    <t>посевные площади зерновых культур</t>
  </si>
  <si>
    <t>посевные площади картофеля</t>
  </si>
  <si>
    <t>посевные площади овощей</t>
  </si>
  <si>
    <t>Урожайность с убранной площади сельскохозяйственных культур</t>
  </si>
  <si>
    <t>ц/га</t>
  </si>
  <si>
    <t>урожайность зерновых культур</t>
  </si>
  <si>
    <t>урожайность картофеля</t>
  </si>
  <si>
    <t>Деятельность субъектов малого и среднего предпринимательства</t>
  </si>
  <si>
    <t>Количество индивидуальных предпринимателей, прошедших государственную регистрацию по состоянию на начало периода</t>
  </si>
  <si>
    <t>Среднесписочная численность работников у индивидуальных предпринимателей</t>
  </si>
  <si>
    <t>Бюджет</t>
  </si>
  <si>
    <t>Доходы   бюджета</t>
  </si>
  <si>
    <t>собственные доходы   бюджета</t>
  </si>
  <si>
    <t>налоговые доходы  бюджета</t>
  </si>
  <si>
    <t>неналоговые доходы   бюджета</t>
  </si>
  <si>
    <t>доходы   бюджета от приносящей доход деятельности</t>
  </si>
  <si>
    <t>Расходы местного бюджета</t>
  </si>
  <si>
    <t>расходы   бюджета на жилищно-коммунальное хозяйство</t>
  </si>
  <si>
    <t>расходы   бюджета на культуру</t>
  </si>
  <si>
    <t>расходы   бюджета на содержание работников органов местного самоуправления</t>
  </si>
  <si>
    <t>расходы   бюджета на содержание работников органов местного самоуправления в расчете на 1 человека населения</t>
  </si>
  <si>
    <t>Дефицит (-), профицит (+)  бюджета</t>
  </si>
  <si>
    <t xml:space="preserve">Источники внутреннего финансирования дефицита бюджета </t>
  </si>
  <si>
    <t>Жилищный фонд, жилищные условия населения, реформа в жилищно-коммунальном хозяйстве</t>
  </si>
  <si>
    <t>Жилищный фонд по формам собственности на конец периода</t>
  </si>
  <si>
    <t>Общая площадь жилищного фонда всех форм собственности</t>
  </si>
  <si>
    <t>тыс.кв.м.</t>
  </si>
  <si>
    <t>общая площадь жилищного фонда частной формы собственности</t>
  </si>
  <si>
    <t>Общая площадь жилищного фонда всех форм собственности, приходящаяся на 1 человека населения</t>
  </si>
  <si>
    <t>кв.м./чел</t>
  </si>
  <si>
    <t>Жилищный фонд по аварийности и ветхости на конец периода</t>
  </si>
  <si>
    <t>Общая площадь ветхого жилищного фонда всех форм собственности</t>
  </si>
  <si>
    <t>Общая площадь аварийного жилищного фонда всех форм собственности</t>
  </si>
  <si>
    <t>Количество ветхих домов</t>
  </si>
  <si>
    <t>Количество аварийных домов</t>
  </si>
  <si>
    <t>Численность проживающих в ветхом жилищном фонде</t>
  </si>
  <si>
    <t>Численность проживающих в аварийном жилищном фонде</t>
  </si>
  <si>
    <t xml:space="preserve">Площадь сносимого ветхого жилья </t>
  </si>
  <si>
    <t>Удельный вес общей площади жилищного фонда, оборудованной централизованным водопроводом, на конец периода</t>
  </si>
  <si>
    <t>Удельный вес общей площади жилищного фонда, оборудованной канализацией, на конец периода</t>
  </si>
  <si>
    <t>Удельный вес общей площади жилищного фонда, оборудованной централизованным отоплением, на конец периода</t>
  </si>
  <si>
    <t>Удельный вес общей площади жилищного фонда, оборудованной горячим водоснабжением, на конец периода, на конец периода</t>
  </si>
  <si>
    <t>Количество квартир, оборудованных электроплитами, на конец периода</t>
  </si>
  <si>
    <t>Улучшение жилищных условий населения на конец периода</t>
  </si>
  <si>
    <t>Численность переселенных из ветхих  и аварийных жилых домов на конец периода</t>
  </si>
  <si>
    <t xml:space="preserve">Количество семей, получивших жилые помещения и улучшивших жилищные условия </t>
  </si>
  <si>
    <t>Количество семей, состоящих на учете в качестве нуждающихся в жилых помещениях на начало периода</t>
  </si>
  <si>
    <t>Доля населения, получившего жилые помещения и улучшившего жилищные условия , в общей численности населения, состоящего на учете в качестве нуждающегося в жилых помещениях</t>
  </si>
  <si>
    <t>кв.м.</t>
  </si>
  <si>
    <t xml:space="preserve">Транспорт </t>
  </si>
  <si>
    <t>Дороги</t>
  </si>
  <si>
    <t>Протяженность автомобильных дорог</t>
  </si>
  <si>
    <t>протяженность автомобильных дорог общего пользования местного значения</t>
  </si>
  <si>
    <t>протяженность автомобильных дорог общего пользования местного значения, не отвечающих нормативным требованиям</t>
  </si>
  <si>
    <t>протяженность отремонтированных автомобильных дорог общего пользования местного значения с твердым покрытием</t>
  </si>
  <si>
    <t>протяженность участков автомобильных дорог местного значения, требующих ремонта</t>
  </si>
  <si>
    <t>протяженность улично-дорожной сети поселений</t>
  </si>
  <si>
    <t>Связь</t>
  </si>
  <si>
    <t>Количество стационарных отделений почтовой связи (включая кустовые, укрупненные, сезонные)</t>
  </si>
  <si>
    <t>Количество населенных пунктов, на территории которых не расположены учреждения почтовой связи</t>
  </si>
  <si>
    <t>Количество телефонизированных сельских населенных пунктов</t>
  </si>
  <si>
    <t>Количество квартирных телефонных аппаратов телефонной сети общего пользования на конец периода</t>
  </si>
  <si>
    <t>Количество телефонных аппаратов телефонной сети общего пользования или имеющих на нее выход на конец периода</t>
  </si>
  <si>
    <t>тыс.штук</t>
  </si>
  <si>
    <t>Торговля, общественное питание</t>
  </si>
  <si>
    <t>Количество объектов потребительского рынка, осуществляющих деятельность на территории</t>
  </si>
  <si>
    <t>количество магазинов</t>
  </si>
  <si>
    <t>площадь торгового зала магазинов</t>
  </si>
  <si>
    <t>количество павильонов</t>
  </si>
  <si>
    <t>площадь торгового зала павильонов</t>
  </si>
  <si>
    <t>мест</t>
  </si>
  <si>
    <t>количество автозаправочных станций</t>
  </si>
  <si>
    <t>количество розничных рынков</t>
  </si>
  <si>
    <t>количество торговых мест на розничных рынках</t>
  </si>
  <si>
    <t>Образование</t>
  </si>
  <si>
    <t>Дошкольное образование</t>
  </si>
  <si>
    <t>Количество дошкольных образовательных учреждений всех форм собственности</t>
  </si>
  <si>
    <t>Количество мест в дошкольных образовательных учреждениях всех форм собственности, включая количество дошкольных мест в начальных школах-детских садах, филиалах дошкольных и общеобразовательных учреждений, в группах дошкольного образования при школах и т.д.</t>
  </si>
  <si>
    <t>Численность детей, посещающих дошкольные образовательные учреждения, включая посещающих начальные школы-детские сады, филиалы дошкольных и общеобразовательных учреждений, группы дошкольного образования при школах и т.д.</t>
  </si>
  <si>
    <t>Дневное общее образование</t>
  </si>
  <si>
    <t>Количество дневных общеобразовательных учреждений всех форм собственности</t>
  </si>
  <si>
    <t>Количество мест в общеобразовательных учреждениях муниципальной формы собственности</t>
  </si>
  <si>
    <t>Здравоохранение</t>
  </si>
  <si>
    <t>Количество фельдшерско-акушерских пунктов в составе медицинских организаций муниципальной формы собственности</t>
  </si>
  <si>
    <t>Численность работающих в медицинских организациях на конец периода - штатные должности</t>
  </si>
  <si>
    <t>Численность работающих в медицинских организациях на конец периода - занятые должности</t>
  </si>
  <si>
    <t>Физическая культура и спорт</t>
  </si>
  <si>
    <t>Количество спортивных сооружений всех форм собственности</t>
  </si>
  <si>
    <t>количество спортивных залов всех форм собственности</t>
  </si>
  <si>
    <t>количество плоскостных спортивных сооружений всех форм собственности</t>
  </si>
  <si>
    <t>Численность населения занимающегося физкультурой и спортом на конец периода</t>
  </si>
  <si>
    <t>численность населения трудоспособного возраста занимающегося физической культурой и спортом на конец периода</t>
  </si>
  <si>
    <t xml:space="preserve">Доля населения, систематически занимающегося физической культурой и спортом </t>
  </si>
  <si>
    <t>Численность детей в возрасте до 18 лет, систематически занимающихся физической культурой и спортом</t>
  </si>
  <si>
    <t>Культура и искусство</t>
  </si>
  <si>
    <t>Количество общедоступных библиотек всех форм собственности</t>
  </si>
  <si>
    <t>количество общедоступных библиотек муниципальной формы собственности</t>
  </si>
  <si>
    <t>количество общедоступных библиотек муниципальной формы собственности, имеющих доступ к Интернет</t>
  </si>
  <si>
    <t>Численность работников общедоступных библиотек всех форм собственности</t>
  </si>
  <si>
    <t>численность работников общедоступных библиотек муниципальной формы собственности - библиотечных работников</t>
  </si>
  <si>
    <t>численность работников общедоступных библиотек муниципальной формы собственности - библиотечных работников, имеющих подготовку по использованию информационно-телекоммуникационных технологий</t>
  </si>
  <si>
    <t>Численность пользователей общедоступных библиотек всех форм собственности</t>
  </si>
  <si>
    <t>Число посещений общедоступных библиотек всех форм собственности</t>
  </si>
  <si>
    <t>Книговыдача в общедоступных библиотеках всех форм собственности</t>
  </si>
  <si>
    <t>тыс.экз.</t>
  </si>
  <si>
    <t>Количество учреждений культурно-досугового типа всех форм собственности</t>
  </si>
  <si>
    <t>Численность работников учреждений культурно-досугового типа всех форм собственности</t>
  </si>
  <si>
    <t>численность работников учреждений культурно-досугового типа муниципальной формы собственности - специалистов культурно-досуговой деятельности</t>
  </si>
  <si>
    <t>Количество мест в зрительных залах учреждений культурно-досугового типа всех форм собственности</t>
  </si>
  <si>
    <t>Численность посетителей на платных мероприятиях учреждений культурно-досугового типа всех форм собственности</t>
  </si>
  <si>
    <t>Количество клубных формирований при учреждениях культурно-досугового типа всех форм собственности</t>
  </si>
  <si>
    <t>численность участников в клубных формированиях муниципальной формы собственности</t>
  </si>
  <si>
    <t>Количество киноустановок всех форм собственности</t>
  </si>
  <si>
    <t>Количество мест в зрительных залах киноустановок всех форм собственности</t>
  </si>
  <si>
    <t>Количество посещений киноустановок всех форм собственности</t>
  </si>
  <si>
    <t>Количество учреждений культуры и искусства всех форм собственности, здания которых требуют капитального ремонта</t>
  </si>
  <si>
    <t>1-МО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</si>
</sst>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#,##0.000"/>
  </numFmts>
  <fonts count="41">
    <font>
      <sz val="10"/>
      <name val="Arial"/>
      <family val="0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2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4"/>
    </xf>
    <xf numFmtId="0" fontId="4" fillId="0" borderId="10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view="pageBreakPreview" zoomScale="150" zoomScaleSheetLayoutView="150" zoomScalePageLayoutView="0" workbookViewId="0" topLeftCell="A1">
      <pane ySplit="2505" topLeftCell="A1" activePane="bottomLeft" state="split"/>
      <selection pane="topLeft" activeCell="A3" sqref="A1:A16384"/>
      <selection pane="bottomLeft" activeCell="I30" sqref="I30"/>
    </sheetView>
  </sheetViews>
  <sheetFormatPr defaultColWidth="9.140625" defaultRowHeight="12.75"/>
  <cols>
    <col min="1" max="1" width="32.28125" style="15" customWidth="1"/>
    <col min="2" max="2" width="8.140625" style="14" customWidth="1"/>
    <col min="3" max="3" width="7.57421875" style="16" customWidth="1"/>
    <col min="4" max="4" width="9.57421875" style="16" customWidth="1"/>
    <col min="5" max="5" width="8.28125" style="16" customWidth="1"/>
    <col min="6" max="6" width="9.28125" style="16" customWidth="1"/>
    <col min="7" max="7" width="10.00390625" style="16" customWidth="1"/>
    <col min="8" max="8" width="9.421875" style="16" customWidth="1"/>
    <col min="9" max="10" width="10.28125" style="16" customWidth="1"/>
    <col min="11" max="11" width="9.140625" style="16" customWidth="1"/>
    <col min="12" max="12" width="10.00390625" style="16" customWidth="1"/>
    <col min="13" max="29" width="10.28125" style="0" customWidth="1"/>
  </cols>
  <sheetData>
    <row r="1" spans="1:12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>
      <c r="A3" s="2"/>
      <c r="B3" s="1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1.5">
      <c r="A4" s="5" t="s">
        <v>20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28</v>
      </c>
      <c r="J4" s="4" t="s">
        <v>29</v>
      </c>
      <c r="K4" s="4" t="s">
        <v>30</v>
      </c>
      <c r="L4" s="4" t="s">
        <v>31</v>
      </c>
    </row>
    <row r="5" spans="1:12" ht="33.75">
      <c r="A5" s="2" t="s">
        <v>19</v>
      </c>
      <c r="B5" s="1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7" t="s">
        <v>32</v>
      </c>
      <c r="B6" s="1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8" t="s">
        <v>33</v>
      </c>
      <c r="B7" s="1" t="s">
        <v>34</v>
      </c>
      <c r="C7" s="6">
        <v>165153</v>
      </c>
      <c r="D7" s="6">
        <v>165153</v>
      </c>
      <c r="E7" s="6">
        <v>165153</v>
      </c>
      <c r="F7" s="6">
        <v>165153</v>
      </c>
      <c r="G7" s="6">
        <v>165153</v>
      </c>
      <c r="H7" s="6">
        <v>165153</v>
      </c>
      <c r="I7" s="6">
        <v>165153</v>
      </c>
      <c r="J7" s="6">
        <v>165153</v>
      </c>
      <c r="K7" s="6">
        <v>165153</v>
      </c>
      <c r="L7" s="6">
        <v>165153</v>
      </c>
    </row>
    <row r="8" spans="1:12" ht="33.75">
      <c r="A8" s="9" t="s">
        <v>35</v>
      </c>
      <c r="B8" s="1" t="s">
        <v>34</v>
      </c>
      <c r="C8" s="6">
        <v>2674</v>
      </c>
      <c r="D8" s="6">
        <v>2539</v>
      </c>
      <c r="E8" s="6">
        <v>2628</v>
      </c>
      <c r="F8" s="6">
        <v>2783</v>
      </c>
      <c r="G8" s="6">
        <v>3345</v>
      </c>
      <c r="H8" s="6">
        <v>3345</v>
      </c>
      <c r="I8" s="6">
        <v>10780</v>
      </c>
      <c r="J8" s="6">
        <v>10780</v>
      </c>
      <c r="K8" s="6">
        <v>10780</v>
      </c>
      <c r="L8" s="6">
        <v>10780</v>
      </c>
    </row>
    <row r="9" spans="1:12" ht="45">
      <c r="A9" s="8" t="s">
        <v>36</v>
      </c>
      <c r="B9" s="1" t="s">
        <v>37</v>
      </c>
      <c r="C9" s="6">
        <v>0.06</v>
      </c>
      <c r="D9" s="6">
        <v>0.06</v>
      </c>
      <c r="E9" s="6">
        <v>0.06</v>
      </c>
      <c r="F9" s="6">
        <v>0.06</v>
      </c>
      <c r="G9" s="6">
        <v>0.06</v>
      </c>
      <c r="H9" s="6">
        <v>0.06</v>
      </c>
      <c r="I9" s="6">
        <v>0.06</v>
      </c>
      <c r="J9" s="6">
        <v>0.06</v>
      </c>
      <c r="K9" s="6">
        <v>0.06</v>
      </c>
      <c r="L9" s="6">
        <v>0.06</v>
      </c>
    </row>
    <row r="10" spans="1:12" ht="22.5">
      <c r="A10" s="8" t="s">
        <v>11</v>
      </c>
      <c r="B10" s="1" t="s">
        <v>38</v>
      </c>
      <c r="C10" s="6">
        <v>2.9</v>
      </c>
      <c r="D10" s="6">
        <v>2.9</v>
      </c>
      <c r="E10" s="6">
        <v>2.9</v>
      </c>
      <c r="F10" s="6">
        <v>3.6</v>
      </c>
      <c r="G10" s="6">
        <v>6.9</v>
      </c>
      <c r="H10" s="6">
        <v>6.9</v>
      </c>
      <c r="I10" s="6">
        <v>8.9</v>
      </c>
      <c r="J10" s="6">
        <v>8.9</v>
      </c>
      <c r="K10" s="6">
        <v>10.2</v>
      </c>
      <c r="L10" s="6">
        <v>10.2</v>
      </c>
    </row>
    <row r="11" spans="1:12" ht="22.5">
      <c r="A11" s="8" t="s">
        <v>12</v>
      </c>
      <c r="B11" s="1" t="s">
        <v>38</v>
      </c>
      <c r="C11" s="6">
        <v>11.5</v>
      </c>
      <c r="D11" s="6">
        <v>11.5</v>
      </c>
      <c r="E11" s="6">
        <v>11.5</v>
      </c>
      <c r="F11" s="6">
        <v>11.5</v>
      </c>
      <c r="G11" s="6">
        <v>11.5</v>
      </c>
      <c r="H11" s="6">
        <v>11.5</v>
      </c>
      <c r="I11" s="6">
        <v>11.5</v>
      </c>
      <c r="J11" s="6">
        <v>11.5</v>
      </c>
      <c r="K11" s="6">
        <v>11.5</v>
      </c>
      <c r="L11" s="6">
        <v>11.5</v>
      </c>
    </row>
    <row r="12" spans="1:12" ht="22.5">
      <c r="A12" s="8" t="s">
        <v>39</v>
      </c>
      <c r="B12" s="1" t="s">
        <v>40</v>
      </c>
      <c r="C12" s="10">
        <v>2</v>
      </c>
      <c r="D12" s="10">
        <v>2</v>
      </c>
      <c r="E12" s="10">
        <v>2</v>
      </c>
      <c r="F12" s="10">
        <v>2</v>
      </c>
      <c r="G12" s="10">
        <v>2</v>
      </c>
      <c r="H12" s="10">
        <v>2</v>
      </c>
      <c r="I12" s="10">
        <v>2</v>
      </c>
      <c r="J12" s="10">
        <v>2</v>
      </c>
      <c r="K12" s="10">
        <v>2</v>
      </c>
      <c r="L12" s="10">
        <v>2</v>
      </c>
    </row>
    <row r="13" spans="1:12" ht="12.75">
      <c r="A13" s="7" t="s">
        <v>41</v>
      </c>
      <c r="B13" s="1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33.75">
      <c r="A14" s="8" t="s">
        <v>42</v>
      </c>
      <c r="B14" s="1" t="s">
        <v>43</v>
      </c>
      <c r="C14" s="10">
        <v>5</v>
      </c>
      <c r="D14" s="10">
        <v>5</v>
      </c>
      <c r="E14" s="10">
        <v>5</v>
      </c>
      <c r="F14" s="10">
        <v>5</v>
      </c>
      <c r="G14" s="10">
        <v>5</v>
      </c>
      <c r="H14" s="10">
        <v>5</v>
      </c>
      <c r="I14" s="10">
        <v>5</v>
      </c>
      <c r="J14" s="10">
        <v>5</v>
      </c>
      <c r="K14" s="10">
        <v>5</v>
      </c>
      <c r="L14" s="10">
        <v>5</v>
      </c>
    </row>
    <row r="15" spans="1:12" ht="33.75">
      <c r="A15" s="8" t="s">
        <v>44</v>
      </c>
      <c r="B15" s="1" t="s">
        <v>43</v>
      </c>
      <c r="C15" s="10">
        <v>5</v>
      </c>
      <c r="D15" s="10">
        <v>5</v>
      </c>
      <c r="E15" s="10">
        <v>5</v>
      </c>
      <c r="F15" s="10">
        <v>5</v>
      </c>
      <c r="G15" s="10">
        <v>5</v>
      </c>
      <c r="H15" s="10">
        <v>5</v>
      </c>
      <c r="I15" s="10">
        <v>5</v>
      </c>
      <c r="J15" s="10">
        <v>5</v>
      </c>
      <c r="K15" s="10">
        <v>5</v>
      </c>
      <c r="L15" s="10">
        <v>5</v>
      </c>
    </row>
    <row r="16" spans="1:12" ht="33.75">
      <c r="A16" s="8" t="s">
        <v>45</v>
      </c>
      <c r="B16" s="1" t="s">
        <v>46</v>
      </c>
      <c r="C16" s="6">
        <v>621.58</v>
      </c>
      <c r="D16" s="6">
        <v>654.3</v>
      </c>
      <c r="E16" s="6">
        <v>823.1</v>
      </c>
      <c r="F16" s="6">
        <v>1033.78</v>
      </c>
      <c r="G16" s="6">
        <v>1151.23</v>
      </c>
      <c r="H16" s="6">
        <v>1151.23</v>
      </c>
      <c r="I16" s="6">
        <v>1193.87</v>
      </c>
      <c r="J16" s="6">
        <v>1193.87</v>
      </c>
      <c r="K16" s="6">
        <v>1193.87</v>
      </c>
      <c r="L16" s="6">
        <v>1193.87</v>
      </c>
    </row>
    <row r="17" spans="1:12" ht="33.75">
      <c r="A17" s="8" t="s">
        <v>47</v>
      </c>
      <c r="B17" s="1" t="s">
        <v>46</v>
      </c>
      <c r="C17" s="6"/>
      <c r="D17" s="6"/>
      <c r="E17" s="6"/>
      <c r="F17" s="6"/>
      <c r="G17" s="17"/>
      <c r="H17" s="17"/>
      <c r="I17" s="17"/>
      <c r="J17" s="17"/>
      <c r="K17" s="17"/>
      <c r="L17" s="17"/>
    </row>
    <row r="18" spans="1:12" ht="22.5">
      <c r="A18" s="8" t="s">
        <v>48</v>
      </c>
      <c r="B18" s="1" t="s">
        <v>43</v>
      </c>
      <c r="C18" s="10">
        <v>7</v>
      </c>
      <c r="D18" s="10">
        <v>7</v>
      </c>
      <c r="E18" s="10">
        <v>7</v>
      </c>
      <c r="F18" s="10">
        <v>7</v>
      </c>
      <c r="G18" s="10">
        <v>7</v>
      </c>
      <c r="H18" s="10">
        <v>7</v>
      </c>
      <c r="I18" s="10">
        <v>7</v>
      </c>
      <c r="J18" s="10">
        <v>7</v>
      </c>
      <c r="K18" s="10">
        <v>7</v>
      </c>
      <c r="L18" s="10">
        <v>7</v>
      </c>
    </row>
    <row r="19" spans="1:12" ht="21.75" customHeight="1">
      <c r="A19" s="8" t="s">
        <v>49</v>
      </c>
      <c r="B19" s="1" t="s">
        <v>43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33.75">
      <c r="A20" s="8" t="s">
        <v>50</v>
      </c>
      <c r="B20" s="1" t="s">
        <v>51</v>
      </c>
      <c r="C20" s="6">
        <v>70</v>
      </c>
      <c r="D20" s="6">
        <v>70</v>
      </c>
      <c r="E20" s="6">
        <v>70</v>
      </c>
      <c r="F20" s="6">
        <v>70</v>
      </c>
      <c r="G20" s="6">
        <v>70</v>
      </c>
      <c r="H20" s="6">
        <v>70</v>
      </c>
      <c r="I20" s="6">
        <v>70</v>
      </c>
      <c r="J20" s="6">
        <v>70</v>
      </c>
      <c r="K20" s="6">
        <v>70</v>
      </c>
      <c r="L20" s="6">
        <v>70</v>
      </c>
    </row>
    <row r="21" spans="1:12" ht="33.75">
      <c r="A21" s="8" t="s">
        <v>52</v>
      </c>
      <c r="B21" s="1" t="s">
        <v>40</v>
      </c>
      <c r="C21" s="10"/>
      <c r="D21" s="10"/>
      <c r="E21" s="10">
        <v>8</v>
      </c>
      <c r="F21" s="10">
        <v>8</v>
      </c>
      <c r="G21" s="10">
        <v>8</v>
      </c>
      <c r="H21" s="10">
        <v>8</v>
      </c>
      <c r="I21" s="10">
        <v>8</v>
      </c>
      <c r="J21" s="10">
        <v>8</v>
      </c>
      <c r="K21" s="10">
        <v>8</v>
      </c>
      <c r="L21" s="10">
        <v>8</v>
      </c>
    </row>
    <row r="22" spans="1:12" ht="67.5">
      <c r="A22" s="8" t="s">
        <v>53</v>
      </c>
      <c r="B22" s="1" t="s">
        <v>40</v>
      </c>
      <c r="C22" s="10"/>
      <c r="D22" s="10"/>
      <c r="E22" s="10">
        <v>8</v>
      </c>
      <c r="F22" s="10">
        <v>8</v>
      </c>
      <c r="G22" s="10">
        <v>8</v>
      </c>
      <c r="H22" s="10">
        <v>8</v>
      </c>
      <c r="I22" s="10">
        <v>8</v>
      </c>
      <c r="J22" s="10">
        <v>8</v>
      </c>
      <c r="K22" s="10">
        <v>8</v>
      </c>
      <c r="L22" s="10">
        <v>8</v>
      </c>
    </row>
    <row r="23" spans="1:12" ht="22.5">
      <c r="A23" s="8" t="s">
        <v>54</v>
      </c>
      <c r="B23" s="1" t="s">
        <v>40</v>
      </c>
      <c r="C23" s="10"/>
      <c r="D23" s="10"/>
      <c r="E23" s="10">
        <v>12423</v>
      </c>
      <c r="F23" s="10">
        <v>12567</v>
      </c>
      <c r="G23" s="10">
        <v>12836</v>
      </c>
      <c r="H23" s="10">
        <v>13204</v>
      </c>
      <c r="I23" s="10">
        <v>13426</v>
      </c>
      <c r="J23" s="10">
        <v>13426</v>
      </c>
      <c r="K23" s="10">
        <v>13583</v>
      </c>
      <c r="L23" s="10">
        <v>13583</v>
      </c>
    </row>
    <row r="24" spans="1:12" ht="33.75">
      <c r="A24" s="8" t="s">
        <v>55</v>
      </c>
      <c r="B24" s="1" t="s">
        <v>40</v>
      </c>
      <c r="C24" s="10"/>
      <c r="D24" s="10"/>
      <c r="E24" s="10">
        <v>5</v>
      </c>
      <c r="F24" s="10">
        <v>5</v>
      </c>
      <c r="G24" s="10">
        <v>5</v>
      </c>
      <c r="H24" s="10">
        <v>5</v>
      </c>
      <c r="I24" s="10">
        <v>5</v>
      </c>
      <c r="J24" s="10">
        <v>5</v>
      </c>
      <c r="K24" s="10">
        <v>5</v>
      </c>
      <c r="L24" s="10">
        <v>5</v>
      </c>
    </row>
    <row r="25" spans="1:12" ht="78.75">
      <c r="A25" s="9" t="s">
        <v>56</v>
      </c>
      <c r="B25" s="1" t="s">
        <v>40</v>
      </c>
      <c r="C25" s="10"/>
      <c r="D25" s="10"/>
      <c r="E25" s="10">
        <v>5</v>
      </c>
      <c r="F25" s="10">
        <v>5</v>
      </c>
      <c r="G25" s="10">
        <v>5</v>
      </c>
      <c r="H25" s="10">
        <v>5</v>
      </c>
      <c r="I25" s="10">
        <v>5</v>
      </c>
      <c r="J25" s="10">
        <v>5</v>
      </c>
      <c r="K25" s="10">
        <v>5</v>
      </c>
      <c r="L25" s="10">
        <v>5</v>
      </c>
    </row>
    <row r="26" spans="1:12" ht="45">
      <c r="A26" s="8" t="s">
        <v>57</v>
      </c>
      <c r="B26" s="1" t="s">
        <v>40</v>
      </c>
      <c r="C26" s="10"/>
      <c r="D26" s="10"/>
      <c r="E26" s="10">
        <v>16986</v>
      </c>
      <c r="F26" s="10">
        <v>17007</v>
      </c>
      <c r="G26" s="10">
        <v>17030</v>
      </c>
      <c r="H26" s="10">
        <v>17030</v>
      </c>
      <c r="I26" s="10">
        <v>17107</v>
      </c>
      <c r="J26" s="10">
        <v>17107</v>
      </c>
      <c r="K26" s="10">
        <v>17117</v>
      </c>
      <c r="L26" s="10">
        <v>17117</v>
      </c>
    </row>
    <row r="27" spans="1:12" ht="12.75">
      <c r="A27" s="7" t="s">
        <v>58</v>
      </c>
      <c r="B27" s="1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22.5">
      <c r="A28" s="8" t="s">
        <v>59</v>
      </c>
      <c r="B28" s="1" t="s">
        <v>43</v>
      </c>
      <c r="C28" s="10">
        <v>905</v>
      </c>
      <c r="D28" s="10">
        <v>826</v>
      </c>
      <c r="E28" s="10">
        <v>950</v>
      </c>
      <c r="F28" s="10">
        <v>952</v>
      </c>
      <c r="G28" s="10">
        <v>980</v>
      </c>
      <c r="H28" s="10">
        <v>990</v>
      </c>
      <c r="I28" s="10">
        <v>1000</v>
      </c>
      <c r="J28" s="10">
        <v>1000</v>
      </c>
      <c r="K28" s="10">
        <v>1000</v>
      </c>
      <c r="L28" s="10">
        <v>1000</v>
      </c>
    </row>
    <row r="29" spans="1:12" ht="22.5">
      <c r="A29" s="9" t="s">
        <v>60</v>
      </c>
      <c r="B29" s="1" t="s">
        <v>43</v>
      </c>
      <c r="C29" s="10">
        <v>905</v>
      </c>
      <c r="D29" s="10">
        <v>905</v>
      </c>
      <c r="E29" s="10">
        <v>905</v>
      </c>
      <c r="F29" s="10">
        <v>905</v>
      </c>
      <c r="G29" s="10">
        <v>905</v>
      </c>
      <c r="H29" s="10">
        <v>905</v>
      </c>
      <c r="I29" s="10">
        <v>905</v>
      </c>
      <c r="J29" s="10">
        <v>905</v>
      </c>
      <c r="K29" s="10">
        <v>905</v>
      </c>
      <c r="L29" s="10">
        <v>905</v>
      </c>
    </row>
    <row r="30" spans="1:12" ht="33.75">
      <c r="A30" s="9" t="s">
        <v>61</v>
      </c>
      <c r="B30" s="1" t="s">
        <v>43</v>
      </c>
      <c r="C30" s="10">
        <v>826</v>
      </c>
      <c r="D30" s="10">
        <v>826</v>
      </c>
      <c r="E30" s="10">
        <v>826</v>
      </c>
      <c r="F30" s="10">
        <v>826</v>
      </c>
      <c r="G30" s="10">
        <v>826</v>
      </c>
      <c r="H30" s="10">
        <v>826</v>
      </c>
      <c r="I30" s="10">
        <v>826</v>
      </c>
      <c r="J30" s="10">
        <v>826</v>
      </c>
      <c r="K30" s="10">
        <v>826</v>
      </c>
      <c r="L30" s="10">
        <v>826</v>
      </c>
    </row>
    <row r="31" spans="1:12" ht="33.75">
      <c r="A31" s="9" t="s">
        <v>62</v>
      </c>
      <c r="B31" s="1" t="s">
        <v>43</v>
      </c>
      <c r="C31" s="10">
        <v>950</v>
      </c>
      <c r="D31" s="10">
        <v>950</v>
      </c>
      <c r="E31" s="10">
        <v>950</v>
      </c>
      <c r="F31" s="10">
        <v>950</v>
      </c>
      <c r="G31" s="10">
        <v>950</v>
      </c>
      <c r="H31" s="10">
        <v>950</v>
      </c>
      <c r="I31" s="10">
        <v>950</v>
      </c>
      <c r="J31" s="10">
        <v>950</v>
      </c>
      <c r="K31" s="10">
        <v>950</v>
      </c>
      <c r="L31" s="10">
        <v>950</v>
      </c>
    </row>
    <row r="32" spans="1:12" ht="33.75">
      <c r="A32" s="9" t="s">
        <v>63</v>
      </c>
      <c r="B32" s="1" t="s">
        <v>43</v>
      </c>
      <c r="C32" s="10">
        <v>952</v>
      </c>
      <c r="D32" s="10">
        <v>952</v>
      </c>
      <c r="E32" s="10">
        <v>952</v>
      </c>
      <c r="F32" s="10">
        <v>952</v>
      </c>
      <c r="G32" s="10">
        <v>952</v>
      </c>
      <c r="H32" s="10">
        <v>952</v>
      </c>
      <c r="I32" s="10">
        <v>952</v>
      </c>
      <c r="J32" s="10">
        <v>952</v>
      </c>
      <c r="K32" s="10">
        <v>952</v>
      </c>
      <c r="L32" s="10">
        <v>952</v>
      </c>
    </row>
    <row r="33" spans="1:12" ht="22.5">
      <c r="A33" s="8" t="s">
        <v>64</v>
      </c>
      <c r="B33" s="1" t="s">
        <v>43</v>
      </c>
      <c r="C33" s="10">
        <v>980</v>
      </c>
      <c r="D33" s="10">
        <v>980</v>
      </c>
      <c r="E33" s="10">
        <v>980</v>
      </c>
      <c r="F33" s="10">
        <v>980</v>
      </c>
      <c r="G33" s="10">
        <v>980</v>
      </c>
      <c r="H33" s="10">
        <v>980</v>
      </c>
      <c r="I33" s="10">
        <v>980</v>
      </c>
      <c r="J33" s="10">
        <v>980</v>
      </c>
      <c r="K33" s="10">
        <v>980</v>
      </c>
      <c r="L33" s="10">
        <v>980</v>
      </c>
    </row>
    <row r="34" spans="1:12" ht="12.75">
      <c r="A34" s="8" t="s">
        <v>65</v>
      </c>
      <c r="B34" s="1" t="s">
        <v>43</v>
      </c>
      <c r="C34" s="10">
        <v>990</v>
      </c>
      <c r="D34" s="10">
        <v>990</v>
      </c>
      <c r="E34" s="10">
        <v>990</v>
      </c>
      <c r="F34" s="10">
        <v>990</v>
      </c>
      <c r="G34" s="10">
        <v>990</v>
      </c>
      <c r="H34" s="10">
        <v>990</v>
      </c>
      <c r="I34" s="10">
        <v>990</v>
      </c>
      <c r="J34" s="10">
        <v>990</v>
      </c>
      <c r="K34" s="10">
        <v>990</v>
      </c>
      <c r="L34" s="10">
        <v>990</v>
      </c>
    </row>
    <row r="35" spans="1:12" ht="22.5">
      <c r="A35" s="8" t="s">
        <v>66</v>
      </c>
      <c r="B35" s="1" t="s">
        <v>43</v>
      </c>
      <c r="C35" s="10">
        <v>1000</v>
      </c>
      <c r="D35" s="10">
        <v>1000</v>
      </c>
      <c r="E35" s="10">
        <v>1000</v>
      </c>
      <c r="F35" s="10">
        <v>1000</v>
      </c>
      <c r="G35" s="10">
        <v>1000</v>
      </c>
      <c r="H35" s="10">
        <v>1000</v>
      </c>
      <c r="I35" s="10">
        <v>1000</v>
      </c>
      <c r="J35" s="10">
        <v>1000</v>
      </c>
      <c r="K35" s="10">
        <v>1000</v>
      </c>
      <c r="L35" s="10">
        <v>1000</v>
      </c>
    </row>
    <row r="36" spans="1:12" ht="22.5">
      <c r="A36" s="8" t="s">
        <v>67</v>
      </c>
      <c r="B36" s="1" t="s">
        <v>43</v>
      </c>
      <c r="C36" s="10">
        <v>1000</v>
      </c>
      <c r="D36" s="10">
        <v>1000</v>
      </c>
      <c r="E36" s="10">
        <v>1000</v>
      </c>
      <c r="F36" s="10">
        <v>1000</v>
      </c>
      <c r="G36" s="10">
        <v>1000</v>
      </c>
      <c r="H36" s="10">
        <v>1000</v>
      </c>
      <c r="I36" s="10">
        <v>1000</v>
      </c>
      <c r="J36" s="10">
        <v>1000</v>
      </c>
      <c r="K36" s="10">
        <v>1000</v>
      </c>
      <c r="L36" s="10">
        <v>1000</v>
      </c>
    </row>
    <row r="37" spans="1:12" ht="22.5">
      <c r="A37" s="8" t="s">
        <v>68</v>
      </c>
      <c r="B37" s="1" t="s">
        <v>43</v>
      </c>
      <c r="C37" s="10">
        <v>1000</v>
      </c>
      <c r="D37" s="10">
        <v>1000</v>
      </c>
      <c r="E37" s="10">
        <v>1000</v>
      </c>
      <c r="F37" s="10">
        <v>1000</v>
      </c>
      <c r="G37" s="10">
        <v>1000</v>
      </c>
      <c r="H37" s="10">
        <v>1000</v>
      </c>
      <c r="I37" s="10">
        <v>1000</v>
      </c>
      <c r="J37" s="10">
        <v>1000</v>
      </c>
      <c r="K37" s="10">
        <v>1000</v>
      </c>
      <c r="L37" s="10">
        <v>1000</v>
      </c>
    </row>
    <row r="38" spans="1:12" ht="22.5">
      <c r="A38" s="8" t="s">
        <v>69</v>
      </c>
      <c r="B38" s="1" t="s">
        <v>43</v>
      </c>
      <c r="C38" s="10">
        <v>1000</v>
      </c>
      <c r="D38" s="10">
        <v>1000</v>
      </c>
      <c r="E38" s="10">
        <v>1000</v>
      </c>
      <c r="F38" s="10">
        <v>1000</v>
      </c>
      <c r="G38" s="10">
        <v>1000</v>
      </c>
      <c r="H38" s="10">
        <v>1000</v>
      </c>
      <c r="I38" s="10">
        <v>1000</v>
      </c>
      <c r="J38" s="10">
        <v>1000</v>
      </c>
      <c r="K38" s="10">
        <v>1000</v>
      </c>
      <c r="L38" s="10">
        <v>1000</v>
      </c>
    </row>
    <row r="39" spans="1:12" ht="22.5">
      <c r="A39" s="8" t="s">
        <v>70</v>
      </c>
      <c r="B39" s="1" t="s">
        <v>43</v>
      </c>
      <c r="C39" s="6">
        <f>C29/365</f>
        <v>2.4794520547945207</v>
      </c>
      <c r="D39" s="6">
        <f aca="true" t="shared" si="0" ref="D39:L39">D29/365</f>
        <v>2.4794520547945207</v>
      </c>
      <c r="E39" s="6">
        <f t="shared" si="0"/>
        <v>2.4794520547945207</v>
      </c>
      <c r="F39" s="6">
        <f t="shared" si="0"/>
        <v>2.4794520547945207</v>
      </c>
      <c r="G39" s="6">
        <f t="shared" si="0"/>
        <v>2.4794520547945207</v>
      </c>
      <c r="H39" s="6">
        <f t="shared" si="0"/>
        <v>2.4794520547945207</v>
      </c>
      <c r="I39" s="6">
        <f t="shared" si="0"/>
        <v>2.4794520547945207</v>
      </c>
      <c r="J39" s="6">
        <f t="shared" si="0"/>
        <v>2.4794520547945207</v>
      </c>
      <c r="K39" s="6">
        <f t="shared" si="0"/>
        <v>2.4794520547945207</v>
      </c>
      <c r="L39" s="6">
        <f t="shared" si="0"/>
        <v>2.4794520547945207</v>
      </c>
    </row>
    <row r="40" spans="1:12" ht="22.5">
      <c r="A40" s="2" t="s">
        <v>71</v>
      </c>
      <c r="B40" s="1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7" t="s">
        <v>72</v>
      </c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45">
      <c r="A42" s="8" t="s">
        <v>73</v>
      </c>
      <c r="B42" s="1" t="s">
        <v>40</v>
      </c>
      <c r="C42" s="10">
        <v>8</v>
      </c>
      <c r="D42" s="10">
        <v>8</v>
      </c>
      <c r="E42" s="10">
        <v>8</v>
      </c>
      <c r="F42" s="10">
        <v>8</v>
      </c>
      <c r="G42" s="10">
        <v>8</v>
      </c>
      <c r="H42" s="10">
        <v>8</v>
      </c>
      <c r="I42" s="10">
        <v>8</v>
      </c>
      <c r="J42" s="10">
        <v>8</v>
      </c>
      <c r="K42" s="10">
        <v>8</v>
      </c>
      <c r="L42" s="10">
        <v>8</v>
      </c>
    </row>
    <row r="43" spans="1:12" ht="22.5">
      <c r="A43" s="8" t="s">
        <v>74</v>
      </c>
      <c r="B43" s="1" t="s">
        <v>40</v>
      </c>
      <c r="C43" s="10">
        <v>5</v>
      </c>
      <c r="D43" s="10">
        <v>5</v>
      </c>
      <c r="E43" s="10">
        <v>5</v>
      </c>
      <c r="F43" s="10">
        <v>5</v>
      </c>
      <c r="G43" s="10">
        <v>5</v>
      </c>
      <c r="H43" s="10">
        <v>5</v>
      </c>
      <c r="I43" s="10">
        <v>5</v>
      </c>
      <c r="J43" s="10">
        <v>5</v>
      </c>
      <c r="K43" s="10">
        <v>5</v>
      </c>
      <c r="L43" s="10">
        <v>5</v>
      </c>
    </row>
    <row r="44" spans="1:12" ht="33.75">
      <c r="A44" s="9" t="s">
        <v>75</v>
      </c>
      <c r="B44" s="1" t="s">
        <v>40</v>
      </c>
      <c r="C44" s="10">
        <v>5</v>
      </c>
      <c r="D44" s="10">
        <v>5</v>
      </c>
      <c r="E44" s="10">
        <v>5</v>
      </c>
      <c r="F44" s="10">
        <v>5</v>
      </c>
      <c r="G44" s="10">
        <v>5</v>
      </c>
      <c r="H44" s="10">
        <v>5</v>
      </c>
      <c r="I44" s="10">
        <v>5</v>
      </c>
      <c r="J44" s="10">
        <v>5</v>
      </c>
      <c r="K44" s="10">
        <v>5</v>
      </c>
      <c r="L44" s="10">
        <v>5</v>
      </c>
    </row>
    <row r="45" spans="1:12" ht="12.75">
      <c r="A45" s="8" t="s">
        <v>76</v>
      </c>
      <c r="B45" s="1" t="s">
        <v>77</v>
      </c>
      <c r="C45" s="6">
        <v>0.09</v>
      </c>
      <c r="D45" s="6">
        <v>0.09</v>
      </c>
      <c r="E45" s="6">
        <v>0.1</v>
      </c>
      <c r="F45" s="6">
        <v>0.1</v>
      </c>
      <c r="G45" s="6">
        <v>0.1</v>
      </c>
      <c r="H45" s="6">
        <v>0.1</v>
      </c>
      <c r="I45" s="6">
        <v>0.1</v>
      </c>
      <c r="J45" s="6">
        <v>0.1</v>
      </c>
      <c r="K45" s="6">
        <v>0.1</v>
      </c>
      <c r="L45" s="6">
        <v>0.1</v>
      </c>
    </row>
    <row r="46" spans="1:12" ht="33.75">
      <c r="A46" s="9" t="s">
        <v>78</v>
      </c>
      <c r="B46" s="1" t="s">
        <v>77</v>
      </c>
      <c r="C46" s="6">
        <v>0.07</v>
      </c>
      <c r="D46" s="6">
        <v>0.7</v>
      </c>
      <c r="E46" s="6">
        <v>0.08</v>
      </c>
      <c r="F46" s="6">
        <v>0.08</v>
      </c>
      <c r="G46" s="6">
        <v>0.08</v>
      </c>
      <c r="H46" s="6">
        <v>0.08</v>
      </c>
      <c r="I46" s="6">
        <v>0.08</v>
      </c>
      <c r="J46" s="6">
        <v>0.08</v>
      </c>
      <c r="K46" s="6">
        <v>0.08</v>
      </c>
      <c r="L46" s="6">
        <v>0.08</v>
      </c>
    </row>
    <row r="47" spans="1:12" ht="22.5">
      <c r="A47" s="11" t="s">
        <v>79</v>
      </c>
      <c r="B47" s="1" t="s">
        <v>77</v>
      </c>
      <c r="C47" s="6">
        <v>0.02</v>
      </c>
      <c r="D47" s="6">
        <v>0.02</v>
      </c>
      <c r="E47" s="6">
        <v>0.02</v>
      </c>
      <c r="F47" s="6">
        <v>0.02</v>
      </c>
      <c r="G47" s="6">
        <v>0.02</v>
      </c>
      <c r="H47" s="6">
        <v>0.02</v>
      </c>
      <c r="I47" s="6">
        <v>0.02</v>
      </c>
      <c r="J47" s="6">
        <v>0.02</v>
      </c>
      <c r="K47" s="6">
        <v>0.02</v>
      </c>
      <c r="L47" s="6">
        <v>0.02</v>
      </c>
    </row>
    <row r="48" spans="1:12" ht="45">
      <c r="A48" s="12" t="s">
        <v>80</v>
      </c>
      <c r="B48" s="1" t="s">
        <v>77</v>
      </c>
      <c r="C48" s="18">
        <v>0.004</v>
      </c>
      <c r="D48" s="18">
        <v>0.006</v>
      </c>
      <c r="E48" s="18">
        <v>0.009</v>
      </c>
      <c r="F48" s="18">
        <v>0.009</v>
      </c>
      <c r="G48" s="18">
        <v>0.009</v>
      </c>
      <c r="H48" s="18">
        <v>0.009</v>
      </c>
      <c r="I48" s="18">
        <v>0.009</v>
      </c>
      <c r="J48" s="18">
        <v>0.009</v>
      </c>
      <c r="K48" s="18">
        <v>0.009</v>
      </c>
      <c r="L48" s="18">
        <v>0.009</v>
      </c>
    </row>
    <row r="49" spans="1:12" ht="56.25">
      <c r="A49" s="12" t="s">
        <v>81</v>
      </c>
      <c r="B49" s="1" t="s">
        <v>77</v>
      </c>
      <c r="C49" s="6">
        <v>0.01</v>
      </c>
      <c r="D49" s="6">
        <v>0.01</v>
      </c>
      <c r="E49" s="6">
        <v>0.01</v>
      </c>
      <c r="F49" s="6">
        <v>0.01</v>
      </c>
      <c r="G49" s="6">
        <v>0.01</v>
      </c>
      <c r="H49" s="6">
        <v>0.01</v>
      </c>
      <c r="I49" s="6">
        <v>0.01</v>
      </c>
      <c r="J49" s="6">
        <v>0.01</v>
      </c>
      <c r="K49" s="6">
        <v>0.01</v>
      </c>
      <c r="L49" s="6">
        <v>0.01</v>
      </c>
    </row>
    <row r="50" spans="1:12" ht="33.75">
      <c r="A50" s="8" t="s">
        <v>82</v>
      </c>
      <c r="B50" s="1" t="s">
        <v>77</v>
      </c>
      <c r="C50" s="6">
        <v>0.3</v>
      </c>
      <c r="D50" s="6">
        <v>0.3</v>
      </c>
      <c r="E50" s="6">
        <v>0.33</v>
      </c>
      <c r="F50" s="6">
        <v>0.33</v>
      </c>
      <c r="G50" s="6">
        <v>0.33</v>
      </c>
      <c r="H50" s="6">
        <v>0.33</v>
      </c>
      <c r="I50" s="6">
        <v>0.33</v>
      </c>
      <c r="J50" s="6">
        <v>0.33</v>
      </c>
      <c r="K50" s="6">
        <v>0.33</v>
      </c>
      <c r="L50" s="6">
        <v>0.33</v>
      </c>
    </row>
    <row r="51" spans="1:12" ht="22.5">
      <c r="A51" s="8" t="s">
        <v>83</v>
      </c>
      <c r="B51" s="1" t="s">
        <v>43</v>
      </c>
      <c r="C51" s="6">
        <v>11.25</v>
      </c>
      <c r="D51" s="6">
        <f>D45/8*1000</f>
        <v>11.25</v>
      </c>
      <c r="E51" s="6">
        <f aca="true" t="shared" si="1" ref="E51:L51">E45/8*1000</f>
        <v>12.5</v>
      </c>
      <c r="F51" s="6">
        <f t="shared" si="1"/>
        <v>12.5</v>
      </c>
      <c r="G51" s="6">
        <f t="shared" si="1"/>
        <v>12.5</v>
      </c>
      <c r="H51" s="6">
        <f t="shared" si="1"/>
        <v>12.5</v>
      </c>
      <c r="I51" s="6">
        <f t="shared" si="1"/>
        <v>12.5</v>
      </c>
      <c r="J51" s="6">
        <f t="shared" si="1"/>
        <v>12.5</v>
      </c>
      <c r="K51" s="6">
        <f t="shared" si="1"/>
        <v>12.5</v>
      </c>
      <c r="L51" s="6">
        <f t="shared" si="1"/>
        <v>12.5</v>
      </c>
    </row>
    <row r="52" spans="1:12" ht="33.75">
      <c r="A52" s="9" t="s">
        <v>14</v>
      </c>
      <c r="B52" s="1" t="s">
        <v>43</v>
      </c>
      <c r="C52" s="6">
        <v>57</v>
      </c>
      <c r="D52" s="6">
        <v>57</v>
      </c>
      <c r="E52" s="6">
        <v>57</v>
      </c>
      <c r="F52" s="6">
        <v>57</v>
      </c>
      <c r="G52" s="6">
        <v>57</v>
      </c>
      <c r="H52" s="6">
        <v>57</v>
      </c>
      <c r="I52" s="6">
        <v>57</v>
      </c>
      <c r="J52" s="6">
        <v>57</v>
      </c>
      <c r="K52" s="6">
        <v>57</v>
      </c>
      <c r="L52" s="6">
        <v>57</v>
      </c>
    </row>
    <row r="53" spans="1:12" ht="45">
      <c r="A53" s="9" t="s">
        <v>13</v>
      </c>
      <c r="B53" s="1" t="s">
        <v>43</v>
      </c>
      <c r="C53" s="6">
        <v>3</v>
      </c>
      <c r="D53" s="6">
        <v>3</v>
      </c>
      <c r="E53" s="6">
        <v>2</v>
      </c>
      <c r="F53" s="6">
        <v>2</v>
      </c>
      <c r="G53" s="6">
        <v>2</v>
      </c>
      <c r="H53" s="6">
        <v>2</v>
      </c>
      <c r="I53" s="6">
        <v>2</v>
      </c>
      <c r="J53" s="6">
        <v>2</v>
      </c>
      <c r="K53" s="6">
        <v>2</v>
      </c>
      <c r="L53" s="6">
        <v>2</v>
      </c>
    </row>
    <row r="54" spans="1:12" ht="45">
      <c r="A54" s="8" t="s">
        <v>84</v>
      </c>
      <c r="B54" s="1" t="s">
        <v>43</v>
      </c>
      <c r="C54" s="6">
        <v>14</v>
      </c>
      <c r="D54" s="6">
        <v>11</v>
      </c>
      <c r="E54" s="6">
        <v>7</v>
      </c>
      <c r="F54" s="6">
        <v>7</v>
      </c>
      <c r="G54" s="6">
        <v>7</v>
      </c>
      <c r="H54" s="6">
        <v>7</v>
      </c>
      <c r="I54" s="6">
        <v>7</v>
      </c>
      <c r="J54" s="6">
        <v>7</v>
      </c>
      <c r="K54" s="6">
        <v>7</v>
      </c>
      <c r="L54" s="6">
        <v>7</v>
      </c>
    </row>
    <row r="55" spans="1:12" ht="21">
      <c r="A55" s="7" t="s">
        <v>85</v>
      </c>
      <c r="B55" s="1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45">
      <c r="A56" s="8" t="s">
        <v>86</v>
      </c>
      <c r="B56" s="1" t="s">
        <v>40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67.5">
      <c r="A57" s="9" t="s">
        <v>87</v>
      </c>
      <c r="B57" s="1" t="s">
        <v>40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22.5">
      <c r="A58" s="8" t="s">
        <v>88</v>
      </c>
      <c r="B58" s="1" t="s">
        <v>40</v>
      </c>
      <c r="C58" s="10">
        <v>365</v>
      </c>
      <c r="D58" s="10">
        <v>365</v>
      </c>
      <c r="E58" s="10">
        <v>365</v>
      </c>
      <c r="F58" s="10">
        <v>365</v>
      </c>
      <c r="G58" s="10">
        <v>365</v>
      </c>
      <c r="H58" s="10">
        <v>365</v>
      </c>
      <c r="I58" s="10">
        <v>365</v>
      </c>
      <c r="J58" s="10">
        <v>365</v>
      </c>
      <c r="K58" s="10">
        <v>365</v>
      </c>
      <c r="L58" s="10">
        <v>365</v>
      </c>
    </row>
    <row r="59" spans="1:12" ht="22.5">
      <c r="A59" s="9" t="s">
        <v>89</v>
      </c>
      <c r="B59" s="1" t="s">
        <v>34</v>
      </c>
      <c r="C59" s="6">
        <v>34.1</v>
      </c>
      <c r="D59" s="6">
        <v>34.1</v>
      </c>
      <c r="E59" s="6">
        <v>33.2</v>
      </c>
      <c r="F59" s="6">
        <v>33.2</v>
      </c>
      <c r="G59" s="6">
        <v>33.2</v>
      </c>
      <c r="H59" s="6">
        <v>33.2</v>
      </c>
      <c r="I59" s="6">
        <v>33.2</v>
      </c>
      <c r="J59" s="6">
        <v>33.2</v>
      </c>
      <c r="K59" s="6">
        <v>33.2</v>
      </c>
      <c r="L59" s="6">
        <v>33.2</v>
      </c>
    </row>
    <row r="60" spans="1:12" ht="22.5">
      <c r="A60" s="9" t="s">
        <v>90</v>
      </c>
      <c r="B60" s="1" t="s">
        <v>34</v>
      </c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9" t="s">
        <v>91</v>
      </c>
      <c r="B61" s="1" t="s">
        <v>34</v>
      </c>
      <c r="C61" s="6">
        <v>30.6</v>
      </c>
      <c r="D61" s="6">
        <v>30.3</v>
      </c>
      <c r="E61" s="6">
        <v>29.9</v>
      </c>
      <c r="F61" s="6">
        <v>29.9</v>
      </c>
      <c r="G61" s="6">
        <v>29.9</v>
      </c>
      <c r="H61" s="6">
        <v>29.9</v>
      </c>
      <c r="I61" s="6">
        <v>29.9</v>
      </c>
      <c r="J61" s="6">
        <v>29.9</v>
      </c>
      <c r="K61" s="6">
        <v>29.9</v>
      </c>
      <c r="L61" s="6">
        <v>29.9</v>
      </c>
    </row>
    <row r="62" spans="1:12" ht="12.75">
      <c r="A62" s="9" t="s">
        <v>92</v>
      </c>
      <c r="B62" s="1" t="s">
        <v>34</v>
      </c>
      <c r="C62" s="6">
        <v>3.5</v>
      </c>
      <c r="D62" s="6">
        <v>3.3</v>
      </c>
      <c r="E62" s="6">
        <v>3.3</v>
      </c>
      <c r="F62" s="6">
        <v>3.3</v>
      </c>
      <c r="G62" s="6">
        <v>3.3</v>
      </c>
      <c r="H62" s="6">
        <v>3.3</v>
      </c>
      <c r="I62" s="6">
        <v>3.3</v>
      </c>
      <c r="J62" s="6">
        <v>3.3</v>
      </c>
      <c r="K62" s="6">
        <v>3.3</v>
      </c>
      <c r="L62" s="6">
        <v>3.3</v>
      </c>
    </row>
    <row r="63" spans="1:12" ht="22.5">
      <c r="A63" s="9" t="s">
        <v>93</v>
      </c>
      <c r="B63" s="1" t="s">
        <v>94</v>
      </c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11" t="s">
        <v>95</v>
      </c>
      <c r="B64" s="1" t="s">
        <v>94</v>
      </c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11" t="s">
        <v>96</v>
      </c>
      <c r="B65" s="1" t="s">
        <v>94</v>
      </c>
      <c r="C65" s="6">
        <v>21</v>
      </c>
      <c r="D65" s="6">
        <v>21</v>
      </c>
      <c r="E65" s="6">
        <v>21</v>
      </c>
      <c r="F65" s="6">
        <v>21</v>
      </c>
      <c r="G65" s="6">
        <v>21</v>
      </c>
      <c r="H65" s="6">
        <v>21</v>
      </c>
      <c r="I65" s="6">
        <v>21</v>
      </c>
      <c r="J65" s="6">
        <v>21</v>
      </c>
      <c r="K65" s="6">
        <v>21</v>
      </c>
      <c r="L65" s="6">
        <v>21</v>
      </c>
    </row>
    <row r="66" spans="1:12" ht="21">
      <c r="A66" s="7" t="s">
        <v>97</v>
      </c>
      <c r="B66" s="1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45">
      <c r="A67" s="8" t="s">
        <v>98</v>
      </c>
      <c r="B67" s="1" t="s">
        <v>43</v>
      </c>
      <c r="C67" s="10">
        <v>7</v>
      </c>
      <c r="D67" s="10">
        <v>8</v>
      </c>
      <c r="E67" s="10">
        <v>9</v>
      </c>
      <c r="F67" s="10">
        <v>9</v>
      </c>
      <c r="G67" s="10">
        <v>9</v>
      </c>
      <c r="H67" s="10">
        <v>9</v>
      </c>
      <c r="I67" s="10">
        <v>9</v>
      </c>
      <c r="J67" s="10">
        <v>9</v>
      </c>
      <c r="K67" s="10">
        <v>9</v>
      </c>
      <c r="L67" s="10">
        <v>9</v>
      </c>
    </row>
    <row r="68" spans="1:12" ht="33.75">
      <c r="A68" s="8" t="s">
        <v>99</v>
      </c>
      <c r="B68" s="1" t="s">
        <v>43</v>
      </c>
      <c r="C68" s="10">
        <v>7</v>
      </c>
      <c r="D68" s="10">
        <v>8</v>
      </c>
      <c r="E68" s="10">
        <v>13</v>
      </c>
      <c r="F68" s="10">
        <v>13</v>
      </c>
      <c r="G68" s="10">
        <v>13</v>
      </c>
      <c r="H68" s="10">
        <v>13</v>
      </c>
      <c r="I68" s="10">
        <v>13</v>
      </c>
      <c r="J68" s="10">
        <v>13</v>
      </c>
      <c r="K68" s="10">
        <v>13</v>
      </c>
      <c r="L68" s="10">
        <v>13</v>
      </c>
    </row>
    <row r="69" spans="1:12" ht="12.75">
      <c r="A69" s="2" t="s">
        <v>100</v>
      </c>
      <c r="B69" s="1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8" t="s">
        <v>101</v>
      </c>
      <c r="B70" s="1" t="s">
        <v>46</v>
      </c>
      <c r="C70" s="6">
        <f aca="true" t="shared" si="2" ref="C70:H70">C71+C74+C75</f>
        <v>2793.27</v>
      </c>
      <c r="D70" s="6">
        <f t="shared" si="2"/>
        <v>3436.1800000000003</v>
      </c>
      <c r="E70" s="6">
        <f t="shared" si="2"/>
        <v>4976.07</v>
      </c>
      <c r="F70" s="6">
        <f t="shared" si="2"/>
        <v>5473.6</v>
      </c>
      <c r="G70" s="6">
        <f t="shared" si="2"/>
        <v>4819.55</v>
      </c>
      <c r="H70" s="6">
        <f t="shared" si="2"/>
        <v>4819.55</v>
      </c>
      <c r="I70" s="6">
        <v>4457.02</v>
      </c>
      <c r="J70" s="6">
        <v>4457.02</v>
      </c>
      <c r="K70" s="6">
        <v>4576.46</v>
      </c>
      <c r="L70" s="6">
        <v>4576.46</v>
      </c>
    </row>
    <row r="71" spans="1:12" ht="12.75">
      <c r="A71" s="9" t="s">
        <v>102</v>
      </c>
      <c r="B71" s="1" t="s">
        <v>46</v>
      </c>
      <c r="C71" s="6">
        <f>C72+C73</f>
        <v>178.98000000000002</v>
      </c>
      <c r="D71" s="6">
        <f aca="true" t="shared" si="3" ref="D71:L71">D72+D73</f>
        <v>174.77</v>
      </c>
      <c r="E71" s="6">
        <f t="shared" si="3"/>
        <v>221.57</v>
      </c>
      <c r="F71" s="6">
        <f t="shared" si="3"/>
        <v>281.6</v>
      </c>
      <c r="G71" s="6">
        <f t="shared" si="3"/>
        <v>496.39</v>
      </c>
      <c r="H71" s="6">
        <f t="shared" si="3"/>
        <v>496.39</v>
      </c>
      <c r="I71" s="6">
        <f t="shared" si="3"/>
        <v>552.16</v>
      </c>
      <c r="J71" s="6">
        <f t="shared" si="3"/>
        <v>552.16</v>
      </c>
      <c r="K71" s="6">
        <f t="shared" si="3"/>
        <v>589.8299999999999</v>
      </c>
      <c r="L71" s="6">
        <f t="shared" si="3"/>
        <v>589.8299999999999</v>
      </c>
    </row>
    <row r="72" spans="1:12" ht="12.75">
      <c r="A72" s="11" t="s">
        <v>103</v>
      </c>
      <c r="B72" s="1" t="s">
        <v>46</v>
      </c>
      <c r="C72" s="6">
        <v>168.36</v>
      </c>
      <c r="D72" s="6">
        <v>166.91</v>
      </c>
      <c r="E72" s="6">
        <v>213.92</v>
      </c>
      <c r="F72" s="6">
        <v>253.31</v>
      </c>
      <c r="G72" s="6">
        <v>452.01</v>
      </c>
      <c r="H72" s="6">
        <v>452.01</v>
      </c>
      <c r="I72" s="6">
        <v>505.65</v>
      </c>
      <c r="J72" s="6">
        <v>505.65</v>
      </c>
      <c r="K72" s="6">
        <v>541.16</v>
      </c>
      <c r="L72" s="6">
        <v>541.16</v>
      </c>
    </row>
    <row r="73" spans="1:12" ht="12.75">
      <c r="A73" s="11" t="s">
        <v>104</v>
      </c>
      <c r="B73" s="1" t="s">
        <v>46</v>
      </c>
      <c r="C73" s="6">
        <v>10.62</v>
      </c>
      <c r="D73" s="6">
        <v>7.86</v>
      </c>
      <c r="E73" s="6">
        <v>7.65</v>
      </c>
      <c r="F73" s="6">
        <v>28.29</v>
      </c>
      <c r="G73" s="6">
        <v>44.38</v>
      </c>
      <c r="H73" s="6">
        <v>44.38</v>
      </c>
      <c r="I73" s="6">
        <v>46.51</v>
      </c>
      <c r="J73" s="6">
        <v>46.51</v>
      </c>
      <c r="K73" s="6">
        <v>48.67</v>
      </c>
      <c r="L73" s="6">
        <v>48.67</v>
      </c>
    </row>
    <row r="74" spans="1:12" ht="22.5">
      <c r="A74" s="12" t="s">
        <v>105</v>
      </c>
      <c r="B74" s="1" t="s">
        <v>46</v>
      </c>
      <c r="C74" s="6">
        <v>29.22</v>
      </c>
      <c r="D74" s="6">
        <v>29.82</v>
      </c>
      <c r="E74" s="6">
        <v>33</v>
      </c>
      <c r="F74" s="6">
        <v>30</v>
      </c>
      <c r="G74" s="6">
        <v>30</v>
      </c>
      <c r="H74" s="6">
        <v>30</v>
      </c>
      <c r="I74" s="6">
        <v>32</v>
      </c>
      <c r="J74" s="6">
        <v>32</v>
      </c>
      <c r="K74" s="6">
        <v>35</v>
      </c>
      <c r="L74" s="6">
        <v>35</v>
      </c>
    </row>
    <row r="75" spans="1:12" ht="22.5">
      <c r="A75" s="11" t="s">
        <v>15</v>
      </c>
      <c r="B75" s="1" t="s">
        <v>46</v>
      </c>
      <c r="C75" s="6">
        <v>2585.07</v>
      </c>
      <c r="D75" s="6">
        <v>3231.59</v>
      </c>
      <c r="E75" s="6">
        <v>4721.5</v>
      </c>
      <c r="F75" s="6">
        <v>5162</v>
      </c>
      <c r="G75" s="6">
        <v>4293.16</v>
      </c>
      <c r="H75" s="6">
        <v>4293.16</v>
      </c>
      <c r="I75" s="6">
        <v>3762.23</v>
      </c>
      <c r="J75" s="6">
        <v>3762.23</v>
      </c>
      <c r="K75" s="6">
        <v>3724.56</v>
      </c>
      <c r="L75" s="6">
        <v>3724.56</v>
      </c>
    </row>
    <row r="76" spans="1:12" ht="22.5">
      <c r="A76" s="8" t="s">
        <v>16</v>
      </c>
      <c r="B76" s="1" t="s">
        <v>37</v>
      </c>
      <c r="C76" s="6">
        <f>C71/C70*100</f>
        <v>6.407543846459526</v>
      </c>
      <c r="D76" s="6">
        <f aca="true" t="shared" si="4" ref="D76:L76">D71/D70*100</f>
        <v>5.086171271586471</v>
      </c>
      <c r="E76" s="6">
        <f t="shared" si="4"/>
        <v>4.452710673282329</v>
      </c>
      <c r="F76" s="6">
        <f t="shared" si="4"/>
        <v>5.144694533762058</v>
      </c>
      <c r="G76" s="6">
        <f t="shared" si="4"/>
        <v>10.299509290286437</v>
      </c>
      <c r="H76" s="6">
        <f t="shared" si="4"/>
        <v>10.299509290286437</v>
      </c>
      <c r="I76" s="6">
        <f t="shared" si="4"/>
        <v>12.388546607374431</v>
      </c>
      <c r="J76" s="6">
        <f t="shared" si="4"/>
        <v>12.388546607374431</v>
      </c>
      <c r="K76" s="6">
        <f t="shared" si="4"/>
        <v>12.888346014168153</v>
      </c>
      <c r="L76" s="6">
        <f t="shared" si="4"/>
        <v>12.888346014168153</v>
      </c>
    </row>
    <row r="77" spans="1:12" ht="33.75">
      <c r="A77" s="8" t="s">
        <v>17</v>
      </c>
      <c r="B77" s="1" t="s">
        <v>37</v>
      </c>
      <c r="C77" s="6"/>
      <c r="D77" s="6"/>
      <c r="E77" s="6"/>
      <c r="F77" s="6"/>
      <c r="G77" s="6">
        <v>41.53</v>
      </c>
      <c r="H77" s="6">
        <v>41.53</v>
      </c>
      <c r="I77" s="6">
        <v>48.8</v>
      </c>
      <c r="J77" s="6">
        <v>48.8</v>
      </c>
      <c r="K77" s="6">
        <v>47.62</v>
      </c>
      <c r="L77" s="6">
        <v>47.62</v>
      </c>
    </row>
    <row r="78" spans="1:12" ht="12.75">
      <c r="A78" s="8" t="s">
        <v>106</v>
      </c>
      <c r="B78" s="1" t="s">
        <v>46</v>
      </c>
      <c r="C78" s="6">
        <v>2807.08</v>
      </c>
      <c r="D78" s="6">
        <v>3390.72</v>
      </c>
      <c r="E78" s="6">
        <v>5006.53</v>
      </c>
      <c r="F78" s="6">
        <v>5506.34</v>
      </c>
      <c r="G78" s="6">
        <v>4819.55</v>
      </c>
      <c r="H78" s="6">
        <v>4819.55</v>
      </c>
      <c r="I78" s="6">
        <v>4457.02</v>
      </c>
      <c r="J78" s="6">
        <v>4457.02</v>
      </c>
      <c r="K78" s="6">
        <v>4576.46</v>
      </c>
      <c r="L78" s="6">
        <v>4576.46</v>
      </c>
    </row>
    <row r="79" spans="1:12" ht="22.5">
      <c r="A79" s="9" t="s">
        <v>107</v>
      </c>
      <c r="B79" s="1" t="s">
        <v>46</v>
      </c>
      <c r="C79" s="6">
        <v>200.52</v>
      </c>
      <c r="D79" s="6">
        <v>51.1</v>
      </c>
      <c r="E79" s="6">
        <v>278.98</v>
      </c>
      <c r="F79" s="6">
        <v>776.85</v>
      </c>
      <c r="G79" s="6">
        <v>128.5</v>
      </c>
      <c r="H79" s="6">
        <v>128.5</v>
      </c>
      <c r="I79" s="6">
        <v>163.8</v>
      </c>
      <c r="J79" s="6">
        <v>163.8</v>
      </c>
      <c r="K79" s="6">
        <v>185.1</v>
      </c>
      <c r="L79" s="6">
        <v>185.1</v>
      </c>
    </row>
    <row r="80" spans="1:12" ht="12.75">
      <c r="A80" s="9" t="s">
        <v>108</v>
      </c>
      <c r="B80" s="1" t="s">
        <v>46</v>
      </c>
      <c r="C80" s="6">
        <v>1184.68</v>
      </c>
      <c r="D80" s="6">
        <v>1464.42</v>
      </c>
      <c r="E80" s="6">
        <v>1678.18</v>
      </c>
      <c r="F80" s="6">
        <v>1958.18</v>
      </c>
      <c r="G80" s="6">
        <v>1599.24</v>
      </c>
      <c r="H80" s="6">
        <v>1599.24</v>
      </c>
      <c r="I80" s="6">
        <v>1728.32</v>
      </c>
      <c r="J80" s="6">
        <v>1728.32</v>
      </c>
      <c r="K80" s="6">
        <v>1731.32</v>
      </c>
      <c r="L80" s="6">
        <v>1731.32</v>
      </c>
    </row>
    <row r="81" spans="1:12" ht="33.75">
      <c r="A81" s="9" t="s">
        <v>109</v>
      </c>
      <c r="B81" s="1" t="s">
        <v>46</v>
      </c>
      <c r="C81" s="6">
        <v>1331.2</v>
      </c>
      <c r="D81" s="6">
        <v>1033.85</v>
      </c>
      <c r="E81" s="6">
        <v>1837.47</v>
      </c>
      <c r="F81" s="6">
        <v>2197.15</v>
      </c>
      <c r="G81" s="6">
        <v>1695.34</v>
      </c>
      <c r="H81" s="6">
        <v>1695.34</v>
      </c>
      <c r="I81" s="6">
        <v>1632.47</v>
      </c>
      <c r="J81" s="6">
        <v>1632.47</v>
      </c>
      <c r="K81" s="6">
        <v>1617.2</v>
      </c>
      <c r="L81" s="6">
        <v>1617.2</v>
      </c>
    </row>
    <row r="82" spans="1:12" ht="45">
      <c r="A82" s="11" t="s">
        <v>110</v>
      </c>
      <c r="B82" s="1" t="s">
        <v>46</v>
      </c>
      <c r="C82" s="6">
        <f>C81/C28</f>
        <v>1.470939226519337</v>
      </c>
      <c r="D82" s="6">
        <f aca="true" t="shared" si="5" ref="D82:L82">D81/D28</f>
        <v>1.2516343825665859</v>
      </c>
      <c r="E82" s="6">
        <f t="shared" si="5"/>
        <v>1.934178947368421</v>
      </c>
      <c r="F82" s="6">
        <f t="shared" si="5"/>
        <v>2.3079306722689075</v>
      </c>
      <c r="G82" s="6">
        <f t="shared" si="5"/>
        <v>1.729938775510204</v>
      </c>
      <c r="H82" s="6">
        <f t="shared" si="5"/>
        <v>1.7124646464646465</v>
      </c>
      <c r="I82" s="6">
        <f t="shared" si="5"/>
        <v>1.63247</v>
      </c>
      <c r="J82" s="6">
        <f t="shared" si="5"/>
        <v>1.63247</v>
      </c>
      <c r="K82" s="6">
        <f t="shared" si="5"/>
        <v>1.6172</v>
      </c>
      <c r="L82" s="6">
        <f t="shared" si="5"/>
        <v>1.6172</v>
      </c>
    </row>
    <row r="83" spans="1:12" ht="12.75">
      <c r="A83" s="8" t="s">
        <v>111</v>
      </c>
      <c r="B83" s="1" t="s">
        <v>46</v>
      </c>
      <c r="C83" s="6">
        <f>C70-C78</f>
        <v>-13.809999999999945</v>
      </c>
      <c r="D83" s="6">
        <f aca="true" t="shared" si="6" ref="D83:L83">D70-D78</f>
        <v>45.46000000000049</v>
      </c>
      <c r="E83" s="6">
        <f t="shared" si="6"/>
        <v>-30.460000000000036</v>
      </c>
      <c r="F83" s="6">
        <f t="shared" si="6"/>
        <v>-32.73999999999978</v>
      </c>
      <c r="G83" s="6">
        <f t="shared" si="6"/>
        <v>0</v>
      </c>
      <c r="H83" s="6">
        <f>H70-H78</f>
        <v>0</v>
      </c>
      <c r="I83" s="6">
        <f t="shared" si="6"/>
        <v>0</v>
      </c>
      <c r="J83" s="6">
        <f t="shared" si="6"/>
        <v>0</v>
      </c>
      <c r="K83" s="6">
        <f t="shared" si="6"/>
        <v>0</v>
      </c>
      <c r="L83" s="6">
        <f t="shared" si="6"/>
        <v>0</v>
      </c>
    </row>
    <row r="84" spans="1:12" ht="22.5">
      <c r="A84" s="8" t="s">
        <v>112</v>
      </c>
      <c r="B84" s="1" t="s">
        <v>46</v>
      </c>
      <c r="C84" s="6">
        <v>33.15</v>
      </c>
      <c r="D84" s="6">
        <v>19.34</v>
      </c>
      <c r="E84" s="6">
        <v>32.74</v>
      </c>
      <c r="F84" s="6">
        <v>32.74</v>
      </c>
      <c r="G84" s="6"/>
      <c r="H84" s="6"/>
      <c r="I84" s="6"/>
      <c r="J84" s="6"/>
      <c r="K84" s="6"/>
      <c r="L84" s="6"/>
    </row>
    <row r="85" spans="1:12" ht="31.5">
      <c r="A85" s="7" t="s">
        <v>113</v>
      </c>
      <c r="B85" s="1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22.5">
      <c r="A86" s="8" t="s">
        <v>114</v>
      </c>
      <c r="B86" s="1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22.5">
      <c r="A87" s="8" t="s">
        <v>115</v>
      </c>
      <c r="B87" s="1" t="s">
        <v>116</v>
      </c>
      <c r="C87" s="6">
        <v>16.3</v>
      </c>
      <c r="D87" s="6">
        <v>16.5</v>
      </c>
      <c r="E87" s="6">
        <v>16.5</v>
      </c>
      <c r="F87" s="6">
        <v>16.5</v>
      </c>
      <c r="G87" s="6">
        <v>16.7</v>
      </c>
      <c r="H87" s="6">
        <v>16.7</v>
      </c>
      <c r="I87" s="6">
        <v>17</v>
      </c>
      <c r="J87" s="6">
        <v>17</v>
      </c>
      <c r="K87" s="6">
        <v>17</v>
      </c>
      <c r="L87" s="6">
        <v>17</v>
      </c>
    </row>
    <row r="88" spans="1:12" ht="22.5">
      <c r="A88" s="9" t="s">
        <v>117</v>
      </c>
      <c r="B88" s="1" t="s">
        <v>116</v>
      </c>
      <c r="C88" s="6">
        <v>16.3</v>
      </c>
      <c r="D88" s="6">
        <v>16.5</v>
      </c>
      <c r="E88" s="6">
        <v>16.5</v>
      </c>
      <c r="F88" s="6">
        <v>16.5</v>
      </c>
      <c r="G88" s="6">
        <v>16.7</v>
      </c>
      <c r="H88" s="6">
        <v>16.7</v>
      </c>
      <c r="I88" s="6">
        <v>17</v>
      </c>
      <c r="J88" s="6">
        <v>17</v>
      </c>
      <c r="K88" s="6">
        <v>17</v>
      </c>
      <c r="L88" s="6">
        <v>17</v>
      </c>
    </row>
    <row r="89" spans="1:12" ht="33.75">
      <c r="A89" s="8" t="s">
        <v>118</v>
      </c>
      <c r="B89" s="1" t="s">
        <v>119</v>
      </c>
      <c r="C89" s="6">
        <f>C87/C28*1000</f>
        <v>18.011049723756905</v>
      </c>
      <c r="D89" s="6">
        <f aca="true" t="shared" si="7" ref="D89:L89">D87/D28*1000</f>
        <v>19.975786924939467</v>
      </c>
      <c r="E89" s="6">
        <f t="shared" si="7"/>
        <v>17.36842105263158</v>
      </c>
      <c r="F89" s="6">
        <f t="shared" si="7"/>
        <v>17.331932773109244</v>
      </c>
      <c r="G89" s="6">
        <f t="shared" si="7"/>
        <v>17.040816326530614</v>
      </c>
      <c r="H89" s="6">
        <f t="shared" si="7"/>
        <v>16.868686868686865</v>
      </c>
      <c r="I89" s="6">
        <f t="shared" si="7"/>
        <v>17</v>
      </c>
      <c r="J89" s="6">
        <f t="shared" si="7"/>
        <v>17</v>
      </c>
      <c r="K89" s="6">
        <f t="shared" si="7"/>
        <v>17</v>
      </c>
      <c r="L89" s="6">
        <f t="shared" si="7"/>
        <v>17</v>
      </c>
    </row>
    <row r="90" spans="1:12" ht="22.5">
      <c r="A90" s="13" t="s">
        <v>120</v>
      </c>
      <c r="B90" s="1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22.5">
      <c r="A91" s="8" t="s">
        <v>121</v>
      </c>
      <c r="B91" s="1" t="s">
        <v>116</v>
      </c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22.5">
      <c r="A92" s="8" t="s">
        <v>122</v>
      </c>
      <c r="B92" s="1" t="s">
        <v>116</v>
      </c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8" t="s">
        <v>123</v>
      </c>
      <c r="B93" s="1" t="s">
        <v>40</v>
      </c>
      <c r="C93" s="10">
        <v>285</v>
      </c>
      <c r="D93" s="10">
        <v>281</v>
      </c>
      <c r="E93" s="10">
        <v>281</v>
      </c>
      <c r="F93" s="10">
        <v>292</v>
      </c>
      <c r="G93" s="10">
        <v>292</v>
      </c>
      <c r="H93" s="10">
        <v>292</v>
      </c>
      <c r="I93" s="10">
        <v>292</v>
      </c>
      <c r="J93" s="10">
        <v>292</v>
      </c>
      <c r="K93" s="10">
        <v>292</v>
      </c>
      <c r="L93" s="10">
        <v>292</v>
      </c>
    </row>
    <row r="94" spans="1:12" ht="12.75">
      <c r="A94" s="8" t="s">
        <v>124</v>
      </c>
      <c r="B94" s="1" t="s">
        <v>40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22.5">
      <c r="A95" s="8" t="s">
        <v>125</v>
      </c>
      <c r="B95" s="1" t="s">
        <v>77</v>
      </c>
      <c r="C95" s="6">
        <v>0.28</v>
      </c>
      <c r="D95" s="6">
        <v>0.28</v>
      </c>
      <c r="E95" s="6">
        <v>0.28</v>
      </c>
      <c r="F95" s="6">
        <v>0.29</v>
      </c>
      <c r="G95" s="6">
        <v>0.29</v>
      </c>
      <c r="H95" s="6">
        <v>0.29</v>
      </c>
      <c r="I95" s="6">
        <v>0.29</v>
      </c>
      <c r="J95" s="6">
        <v>0.29</v>
      </c>
      <c r="K95" s="6">
        <v>0.29</v>
      </c>
      <c r="L95" s="6">
        <v>0.29</v>
      </c>
    </row>
    <row r="96" spans="1:12" ht="22.5">
      <c r="A96" s="8" t="s">
        <v>126</v>
      </c>
      <c r="B96" s="1" t="s">
        <v>77</v>
      </c>
      <c r="C96" s="6"/>
      <c r="D96" s="6"/>
      <c r="E96" s="6"/>
      <c r="F96" s="18"/>
      <c r="G96" s="6"/>
      <c r="H96" s="6"/>
      <c r="I96" s="6"/>
      <c r="J96" s="6"/>
      <c r="K96" s="6"/>
      <c r="L96" s="6"/>
    </row>
    <row r="97" spans="1:12" ht="12.75">
      <c r="A97" s="8" t="s">
        <v>127</v>
      </c>
      <c r="B97" s="1" t="s">
        <v>116</v>
      </c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45">
      <c r="A98" s="8" t="s">
        <v>128</v>
      </c>
      <c r="B98" s="1" t="s">
        <v>37</v>
      </c>
      <c r="C98" s="6">
        <v>16.6</v>
      </c>
      <c r="D98" s="6">
        <v>16.6</v>
      </c>
      <c r="E98" s="6">
        <v>16.6</v>
      </c>
      <c r="F98" s="6">
        <v>16.6</v>
      </c>
      <c r="G98" s="6">
        <v>16.6</v>
      </c>
      <c r="H98" s="6">
        <v>16.6</v>
      </c>
      <c r="I98" s="6">
        <v>16.6</v>
      </c>
      <c r="J98" s="6">
        <v>16.6</v>
      </c>
      <c r="K98" s="6">
        <v>16.6</v>
      </c>
      <c r="L98" s="6">
        <v>16.6</v>
      </c>
    </row>
    <row r="99" spans="1:12" ht="33.75">
      <c r="A99" s="8" t="s">
        <v>129</v>
      </c>
      <c r="B99" s="1" t="s">
        <v>37</v>
      </c>
      <c r="C99" s="6">
        <v>16.6</v>
      </c>
      <c r="D99" s="6">
        <v>16.6</v>
      </c>
      <c r="E99" s="6">
        <v>16.6</v>
      </c>
      <c r="F99" s="6">
        <v>16.6</v>
      </c>
      <c r="G99" s="6">
        <v>16.6</v>
      </c>
      <c r="H99" s="6">
        <v>16.6</v>
      </c>
      <c r="I99" s="6">
        <v>16.6</v>
      </c>
      <c r="J99" s="6">
        <v>16.6</v>
      </c>
      <c r="K99" s="6">
        <v>16.6</v>
      </c>
      <c r="L99" s="6">
        <v>16.6</v>
      </c>
    </row>
    <row r="100" spans="1:12" ht="45">
      <c r="A100" s="8" t="s">
        <v>130</v>
      </c>
      <c r="B100" s="1" t="s">
        <v>37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</row>
    <row r="101" spans="1:12" ht="45">
      <c r="A101" s="8" t="s">
        <v>131</v>
      </c>
      <c r="B101" s="1" t="s">
        <v>37</v>
      </c>
      <c r="C101" s="6">
        <v>16.6</v>
      </c>
      <c r="D101" s="6">
        <v>16.6</v>
      </c>
      <c r="E101" s="6">
        <v>16.6</v>
      </c>
      <c r="F101" s="6">
        <v>16.6</v>
      </c>
      <c r="G101" s="6">
        <v>16.6</v>
      </c>
      <c r="H101" s="6">
        <v>16.6</v>
      </c>
      <c r="I101" s="6">
        <v>16.6</v>
      </c>
      <c r="J101" s="6">
        <v>16.6</v>
      </c>
      <c r="K101" s="6">
        <v>16.6</v>
      </c>
      <c r="L101" s="6">
        <v>16.6</v>
      </c>
    </row>
    <row r="102" spans="1:12" ht="22.5">
      <c r="A102" s="8" t="s">
        <v>132</v>
      </c>
      <c r="B102" s="1" t="s">
        <v>40</v>
      </c>
      <c r="C102" s="10">
        <v>107</v>
      </c>
      <c r="D102" s="10">
        <v>107</v>
      </c>
      <c r="E102" s="10">
        <v>112</v>
      </c>
      <c r="F102" s="10">
        <v>142</v>
      </c>
      <c r="G102" s="10">
        <v>142</v>
      </c>
      <c r="H102" s="10">
        <v>142</v>
      </c>
      <c r="I102" s="10">
        <v>142</v>
      </c>
      <c r="J102" s="10">
        <v>142</v>
      </c>
      <c r="K102" s="10">
        <v>142</v>
      </c>
      <c r="L102" s="10">
        <v>142</v>
      </c>
    </row>
    <row r="103" spans="1:12" ht="22.5">
      <c r="A103" s="8" t="s">
        <v>133</v>
      </c>
      <c r="B103" s="1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33.75">
      <c r="A104" s="8" t="s">
        <v>134</v>
      </c>
      <c r="B104" s="1" t="s">
        <v>43</v>
      </c>
      <c r="C104" s="10">
        <v>2</v>
      </c>
      <c r="D104" s="10">
        <v>4</v>
      </c>
      <c r="E104" s="10">
        <v>0</v>
      </c>
      <c r="F104" s="10">
        <v>0</v>
      </c>
      <c r="G104" s="10">
        <v>1</v>
      </c>
      <c r="H104" s="10">
        <v>1</v>
      </c>
      <c r="I104" s="10">
        <v>0</v>
      </c>
      <c r="J104" s="10">
        <v>0</v>
      </c>
      <c r="K104" s="10">
        <v>0</v>
      </c>
      <c r="L104" s="10">
        <v>0</v>
      </c>
    </row>
    <row r="105" spans="1:12" ht="33.75">
      <c r="A105" s="8" t="s">
        <v>135</v>
      </c>
      <c r="B105" s="1" t="s">
        <v>40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33.75">
      <c r="A106" s="8" t="s">
        <v>136</v>
      </c>
      <c r="B106" s="1" t="s">
        <v>40</v>
      </c>
      <c r="C106" s="10">
        <v>7</v>
      </c>
      <c r="D106" s="10">
        <v>9</v>
      </c>
      <c r="E106" s="10">
        <v>6</v>
      </c>
      <c r="F106" s="10">
        <v>5</v>
      </c>
      <c r="G106" s="10">
        <v>5</v>
      </c>
      <c r="H106" s="10">
        <v>5</v>
      </c>
      <c r="I106" s="10">
        <v>5</v>
      </c>
      <c r="J106" s="10">
        <v>5</v>
      </c>
      <c r="K106" s="10">
        <v>5</v>
      </c>
      <c r="L106" s="10">
        <v>5</v>
      </c>
    </row>
    <row r="107" spans="1:12" ht="67.5">
      <c r="A107" s="8" t="s">
        <v>137</v>
      </c>
      <c r="B107" s="1" t="s">
        <v>37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7" t="s">
        <v>139</v>
      </c>
      <c r="B108" s="1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13" t="s">
        <v>140</v>
      </c>
      <c r="B109" s="1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8" t="s">
        <v>141</v>
      </c>
      <c r="B110" s="1" t="s">
        <v>38</v>
      </c>
      <c r="C110" s="6">
        <v>10.5</v>
      </c>
      <c r="D110" s="6">
        <v>10.5</v>
      </c>
      <c r="E110" s="6">
        <v>10.5</v>
      </c>
      <c r="F110" s="6">
        <v>10.5</v>
      </c>
      <c r="G110" s="6">
        <v>10.5</v>
      </c>
      <c r="H110" s="6">
        <v>10.5</v>
      </c>
      <c r="I110" s="6">
        <v>10.5</v>
      </c>
      <c r="J110" s="6">
        <v>10.5</v>
      </c>
      <c r="K110" s="6">
        <v>10.5</v>
      </c>
      <c r="L110" s="6">
        <v>10.5</v>
      </c>
    </row>
    <row r="111" spans="1:12" ht="33.75">
      <c r="A111" s="9" t="s">
        <v>142</v>
      </c>
      <c r="B111" s="1" t="s">
        <v>38</v>
      </c>
      <c r="C111" s="6">
        <v>10.2</v>
      </c>
      <c r="D111" s="6">
        <v>10.2</v>
      </c>
      <c r="E111" s="6">
        <v>10.2</v>
      </c>
      <c r="F111" s="6">
        <v>10.2</v>
      </c>
      <c r="G111" s="6">
        <v>10.2</v>
      </c>
      <c r="H111" s="6">
        <v>10.2</v>
      </c>
      <c r="I111" s="6">
        <v>10.2</v>
      </c>
      <c r="J111" s="6">
        <v>10.2</v>
      </c>
      <c r="K111" s="6">
        <v>10.2</v>
      </c>
      <c r="L111" s="6">
        <v>10.2</v>
      </c>
    </row>
    <row r="112" spans="1:12" ht="45">
      <c r="A112" s="11" t="s">
        <v>143</v>
      </c>
      <c r="B112" s="1" t="s">
        <v>38</v>
      </c>
      <c r="C112" s="6">
        <v>10.2</v>
      </c>
      <c r="D112" s="6">
        <f>D111-D113</f>
        <v>7.499999999999999</v>
      </c>
      <c r="E112" s="6">
        <f aca="true" t="shared" si="8" ref="E112:L112">E111-E113</f>
        <v>8.6</v>
      </c>
      <c r="F112" s="6">
        <f t="shared" si="8"/>
        <v>8.5</v>
      </c>
      <c r="G112" s="6">
        <f t="shared" si="8"/>
        <v>8.5</v>
      </c>
      <c r="H112" s="6">
        <f t="shared" si="8"/>
        <v>8.5</v>
      </c>
      <c r="I112" s="6">
        <f t="shared" si="8"/>
        <v>7.8999999999999995</v>
      </c>
      <c r="J112" s="6">
        <f t="shared" si="8"/>
        <v>7.8999999999999995</v>
      </c>
      <c r="K112" s="6">
        <f t="shared" si="8"/>
        <v>6.3999999999999995</v>
      </c>
      <c r="L112" s="6">
        <f t="shared" si="8"/>
        <v>6.3999999999999995</v>
      </c>
    </row>
    <row r="113" spans="1:12" ht="45">
      <c r="A113" s="11" t="s">
        <v>144</v>
      </c>
      <c r="B113" s="1" t="s">
        <v>38</v>
      </c>
      <c r="C113" s="6">
        <v>0</v>
      </c>
      <c r="D113" s="6">
        <v>2.7</v>
      </c>
      <c r="E113" s="6">
        <v>1.6</v>
      </c>
      <c r="F113" s="6">
        <v>1.7</v>
      </c>
      <c r="G113" s="6">
        <v>1.7</v>
      </c>
      <c r="H113" s="6">
        <v>1.7</v>
      </c>
      <c r="I113" s="6">
        <v>2.3</v>
      </c>
      <c r="J113" s="6">
        <v>2.3</v>
      </c>
      <c r="K113" s="6">
        <v>3.8</v>
      </c>
      <c r="L113" s="6">
        <v>3.8</v>
      </c>
    </row>
    <row r="114" spans="1:12" ht="33.75">
      <c r="A114" s="11" t="s">
        <v>145</v>
      </c>
      <c r="B114" s="1" t="s">
        <v>38</v>
      </c>
      <c r="C114" s="6">
        <v>10.2</v>
      </c>
      <c r="D114" s="6">
        <f>D112</f>
        <v>7.499999999999999</v>
      </c>
      <c r="E114" s="6">
        <f aca="true" t="shared" si="9" ref="E114:L114">E112</f>
        <v>8.6</v>
      </c>
      <c r="F114" s="6">
        <f t="shared" si="9"/>
        <v>8.5</v>
      </c>
      <c r="G114" s="6">
        <f t="shared" si="9"/>
        <v>8.5</v>
      </c>
      <c r="H114" s="6">
        <f t="shared" si="9"/>
        <v>8.5</v>
      </c>
      <c r="I114" s="6">
        <f t="shared" si="9"/>
        <v>7.8999999999999995</v>
      </c>
      <c r="J114" s="6">
        <f t="shared" si="9"/>
        <v>7.8999999999999995</v>
      </c>
      <c r="K114" s="6">
        <f t="shared" si="9"/>
        <v>6.3999999999999995</v>
      </c>
      <c r="L114" s="6">
        <f t="shared" si="9"/>
        <v>6.3999999999999995</v>
      </c>
    </row>
    <row r="115" spans="1:12" ht="22.5">
      <c r="A115" s="11" t="s">
        <v>146</v>
      </c>
      <c r="B115" s="1" t="s">
        <v>38</v>
      </c>
      <c r="C115" s="6">
        <v>10.2</v>
      </c>
      <c r="D115" s="6">
        <v>10.2</v>
      </c>
      <c r="E115" s="6">
        <v>10.2</v>
      </c>
      <c r="F115" s="6">
        <v>10.2</v>
      </c>
      <c r="G115" s="6">
        <v>10.2</v>
      </c>
      <c r="H115" s="6">
        <v>10.2</v>
      </c>
      <c r="I115" s="6">
        <v>10.2</v>
      </c>
      <c r="J115" s="6">
        <v>10.2</v>
      </c>
      <c r="K115" s="6">
        <v>10.2</v>
      </c>
      <c r="L115" s="6">
        <v>10.2</v>
      </c>
    </row>
    <row r="116" spans="1:12" ht="12.75">
      <c r="A116" s="7" t="s">
        <v>147</v>
      </c>
      <c r="B116" s="1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33.75">
      <c r="A117" s="8" t="s">
        <v>148</v>
      </c>
      <c r="B117" s="1" t="s">
        <v>40</v>
      </c>
      <c r="C117" s="10">
        <v>1</v>
      </c>
      <c r="D117" s="10">
        <v>1</v>
      </c>
      <c r="E117" s="10">
        <v>1</v>
      </c>
      <c r="F117" s="10">
        <v>1</v>
      </c>
      <c r="G117" s="10">
        <v>1</v>
      </c>
      <c r="H117" s="10">
        <v>1</v>
      </c>
      <c r="I117" s="10">
        <v>1</v>
      </c>
      <c r="J117" s="10">
        <v>1</v>
      </c>
      <c r="K117" s="10">
        <v>1</v>
      </c>
      <c r="L117" s="10">
        <v>1</v>
      </c>
    </row>
    <row r="118" spans="1:12" ht="33.75">
      <c r="A118" s="8" t="s">
        <v>149</v>
      </c>
      <c r="B118" s="1" t="s">
        <v>40</v>
      </c>
      <c r="C118" s="10">
        <v>1</v>
      </c>
      <c r="D118" s="10">
        <v>1</v>
      </c>
      <c r="E118" s="10">
        <v>1</v>
      </c>
      <c r="F118" s="10">
        <v>1</v>
      </c>
      <c r="G118" s="10">
        <v>1</v>
      </c>
      <c r="H118" s="10">
        <v>1</v>
      </c>
      <c r="I118" s="10">
        <v>1</v>
      </c>
      <c r="J118" s="10">
        <v>1</v>
      </c>
      <c r="K118" s="10">
        <v>1</v>
      </c>
      <c r="L118" s="10">
        <v>1</v>
      </c>
    </row>
    <row r="119" spans="1:12" ht="22.5">
      <c r="A119" s="8" t="s">
        <v>150</v>
      </c>
      <c r="B119" s="1" t="s">
        <v>40</v>
      </c>
      <c r="C119" s="10">
        <v>2</v>
      </c>
      <c r="D119" s="10">
        <v>2</v>
      </c>
      <c r="E119" s="10">
        <v>2</v>
      </c>
      <c r="F119" s="10">
        <v>2</v>
      </c>
      <c r="G119" s="10">
        <v>2</v>
      </c>
      <c r="H119" s="10">
        <v>2</v>
      </c>
      <c r="I119" s="10">
        <v>2</v>
      </c>
      <c r="J119" s="10">
        <v>2</v>
      </c>
      <c r="K119" s="10">
        <v>2</v>
      </c>
      <c r="L119" s="10">
        <v>2</v>
      </c>
    </row>
    <row r="120" spans="1:12" ht="33.75">
      <c r="A120" s="8" t="s">
        <v>151</v>
      </c>
      <c r="B120" s="1" t="s">
        <v>40</v>
      </c>
      <c r="C120" s="10">
        <v>127</v>
      </c>
      <c r="D120" s="10">
        <v>127</v>
      </c>
      <c r="E120" s="10">
        <v>108</v>
      </c>
      <c r="F120" s="10">
        <v>108</v>
      </c>
      <c r="G120" s="10">
        <v>108</v>
      </c>
      <c r="H120" s="10">
        <v>108</v>
      </c>
      <c r="I120" s="10">
        <v>108</v>
      </c>
      <c r="J120" s="10">
        <v>108</v>
      </c>
      <c r="K120" s="10">
        <v>108</v>
      </c>
      <c r="L120" s="10">
        <v>108</v>
      </c>
    </row>
    <row r="121" spans="1:12" ht="33.75">
      <c r="A121" s="8" t="s">
        <v>152</v>
      </c>
      <c r="B121" s="1" t="s">
        <v>153</v>
      </c>
      <c r="C121" s="6">
        <f>C120/1000</f>
        <v>0.127</v>
      </c>
      <c r="D121" s="6">
        <f aca="true" t="shared" si="10" ref="D121:L121">D120/1000</f>
        <v>0.127</v>
      </c>
      <c r="E121" s="6">
        <f t="shared" si="10"/>
        <v>0.108</v>
      </c>
      <c r="F121" s="6">
        <f t="shared" si="10"/>
        <v>0.108</v>
      </c>
      <c r="G121" s="6">
        <f t="shared" si="10"/>
        <v>0.108</v>
      </c>
      <c r="H121" s="6">
        <f t="shared" si="10"/>
        <v>0.108</v>
      </c>
      <c r="I121" s="6">
        <f t="shared" si="10"/>
        <v>0.108</v>
      </c>
      <c r="J121" s="6">
        <f t="shared" si="10"/>
        <v>0.108</v>
      </c>
      <c r="K121" s="6">
        <f t="shared" si="10"/>
        <v>0.108</v>
      </c>
      <c r="L121" s="6">
        <f t="shared" si="10"/>
        <v>0.108</v>
      </c>
    </row>
    <row r="122" spans="1:12" ht="12.75">
      <c r="A122" s="7" t="s">
        <v>154</v>
      </c>
      <c r="B122" s="1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33.75">
      <c r="A123" s="8" t="s">
        <v>155</v>
      </c>
      <c r="B123" s="1" t="s">
        <v>40</v>
      </c>
      <c r="C123" s="10">
        <f>C124+C126</f>
        <v>7</v>
      </c>
      <c r="D123" s="10">
        <f aca="true" t="shared" si="11" ref="D123:L123">D124+D126</f>
        <v>9</v>
      </c>
      <c r="E123" s="10">
        <f t="shared" si="11"/>
        <v>10</v>
      </c>
      <c r="F123" s="10">
        <f t="shared" si="11"/>
        <v>11</v>
      </c>
      <c r="G123" s="10">
        <f t="shared" si="11"/>
        <v>11</v>
      </c>
      <c r="H123" s="10">
        <f t="shared" si="11"/>
        <v>11</v>
      </c>
      <c r="I123" s="10">
        <f t="shared" si="11"/>
        <v>11</v>
      </c>
      <c r="J123" s="10">
        <f t="shared" si="11"/>
        <v>11</v>
      </c>
      <c r="K123" s="10">
        <f t="shared" si="11"/>
        <v>11</v>
      </c>
      <c r="L123" s="10">
        <f t="shared" si="11"/>
        <v>11</v>
      </c>
    </row>
    <row r="124" spans="1:12" ht="12.75">
      <c r="A124" s="9" t="s">
        <v>156</v>
      </c>
      <c r="B124" s="1" t="s">
        <v>40</v>
      </c>
      <c r="C124" s="10">
        <v>6</v>
      </c>
      <c r="D124" s="10">
        <v>4</v>
      </c>
      <c r="E124" s="10">
        <v>5</v>
      </c>
      <c r="F124" s="10">
        <v>6</v>
      </c>
      <c r="G124" s="10">
        <v>6</v>
      </c>
      <c r="H124" s="10">
        <v>6</v>
      </c>
      <c r="I124" s="10">
        <v>6</v>
      </c>
      <c r="J124" s="10">
        <v>6</v>
      </c>
      <c r="K124" s="10">
        <v>6</v>
      </c>
      <c r="L124" s="10">
        <v>6</v>
      </c>
    </row>
    <row r="125" spans="1:13" ht="12.75">
      <c r="A125" s="11" t="s">
        <v>157</v>
      </c>
      <c r="B125" s="1" t="s">
        <v>138</v>
      </c>
      <c r="C125" s="6">
        <v>270.6</v>
      </c>
      <c r="D125" s="6">
        <v>242</v>
      </c>
      <c r="E125" s="6">
        <v>278</v>
      </c>
      <c r="F125" s="6">
        <v>320</v>
      </c>
      <c r="G125" s="6">
        <v>320</v>
      </c>
      <c r="H125" s="6">
        <v>320</v>
      </c>
      <c r="I125" s="6">
        <v>320</v>
      </c>
      <c r="J125" s="6">
        <v>320</v>
      </c>
      <c r="K125" s="6">
        <v>320</v>
      </c>
      <c r="L125" s="6">
        <v>320</v>
      </c>
      <c r="M125" t="s">
        <v>206</v>
      </c>
    </row>
    <row r="126" spans="1:12" ht="12.75">
      <c r="A126" s="9" t="s">
        <v>158</v>
      </c>
      <c r="B126" s="1" t="s">
        <v>40</v>
      </c>
      <c r="C126" s="10">
        <v>1</v>
      </c>
      <c r="D126" s="10">
        <v>5</v>
      </c>
      <c r="E126" s="10">
        <v>5</v>
      </c>
      <c r="F126" s="10">
        <v>5</v>
      </c>
      <c r="G126" s="10">
        <v>5</v>
      </c>
      <c r="H126" s="10">
        <v>5</v>
      </c>
      <c r="I126" s="10">
        <v>5</v>
      </c>
      <c r="J126" s="10">
        <v>5</v>
      </c>
      <c r="K126" s="10">
        <v>5</v>
      </c>
      <c r="L126" s="10">
        <v>5</v>
      </c>
    </row>
    <row r="127" spans="1:12" ht="12.75">
      <c r="A127" s="11" t="s">
        <v>159</v>
      </c>
      <c r="B127" s="1" t="s">
        <v>138</v>
      </c>
      <c r="C127" s="6">
        <v>10</v>
      </c>
      <c r="D127" s="6">
        <v>63</v>
      </c>
      <c r="E127" s="6">
        <v>63</v>
      </c>
      <c r="F127" s="6">
        <v>63</v>
      </c>
      <c r="G127" s="6">
        <v>63</v>
      </c>
      <c r="H127" s="6">
        <v>63</v>
      </c>
      <c r="I127" s="6">
        <v>63</v>
      </c>
      <c r="J127" s="6">
        <v>63</v>
      </c>
      <c r="K127" s="6">
        <v>63</v>
      </c>
      <c r="L127" s="6">
        <v>63</v>
      </c>
    </row>
    <row r="128" spans="1:12" ht="12.75">
      <c r="A128" s="9" t="s">
        <v>161</v>
      </c>
      <c r="B128" s="1" t="s">
        <v>40</v>
      </c>
      <c r="C128" s="10">
        <v>1</v>
      </c>
      <c r="D128" s="10">
        <v>1</v>
      </c>
      <c r="E128" s="10">
        <v>1</v>
      </c>
      <c r="F128" s="10">
        <v>1</v>
      </c>
      <c r="G128" s="10">
        <v>1</v>
      </c>
      <c r="H128" s="10">
        <v>1</v>
      </c>
      <c r="I128" s="10">
        <v>1</v>
      </c>
      <c r="J128" s="10">
        <v>1</v>
      </c>
      <c r="K128" s="10">
        <v>1</v>
      </c>
      <c r="L128" s="10">
        <v>1</v>
      </c>
    </row>
    <row r="129" spans="1:12" ht="12.75">
      <c r="A129" s="9" t="s">
        <v>162</v>
      </c>
      <c r="B129" s="1" t="s">
        <v>40</v>
      </c>
      <c r="C129" s="10">
        <v>1</v>
      </c>
      <c r="D129" s="10">
        <v>1</v>
      </c>
      <c r="E129" s="10">
        <v>1</v>
      </c>
      <c r="F129" s="10">
        <v>1</v>
      </c>
      <c r="G129" s="10">
        <v>1</v>
      </c>
      <c r="H129" s="10">
        <v>1</v>
      </c>
      <c r="I129" s="10">
        <v>1</v>
      </c>
      <c r="J129" s="10">
        <v>1</v>
      </c>
      <c r="K129" s="10">
        <v>1</v>
      </c>
      <c r="L129" s="10">
        <v>1</v>
      </c>
    </row>
    <row r="130" spans="1:12" ht="22.5">
      <c r="A130" s="9" t="s">
        <v>163</v>
      </c>
      <c r="B130" s="1" t="s">
        <v>160</v>
      </c>
      <c r="C130" s="10">
        <v>8</v>
      </c>
      <c r="D130" s="10">
        <v>8</v>
      </c>
      <c r="E130" s="10">
        <v>8</v>
      </c>
      <c r="F130" s="10">
        <v>8</v>
      </c>
      <c r="G130" s="10">
        <v>8</v>
      </c>
      <c r="H130" s="10">
        <v>8</v>
      </c>
      <c r="I130" s="10">
        <v>8</v>
      </c>
      <c r="J130" s="10">
        <v>8</v>
      </c>
      <c r="K130" s="10">
        <v>8</v>
      </c>
      <c r="L130" s="10">
        <v>8</v>
      </c>
    </row>
    <row r="131" spans="1:12" ht="12.75">
      <c r="A131" s="7" t="s">
        <v>164</v>
      </c>
      <c r="B131" s="1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2.75">
      <c r="A132" s="7" t="s">
        <v>165</v>
      </c>
      <c r="B132" s="1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33.75">
      <c r="A133" s="8" t="s">
        <v>166</v>
      </c>
      <c r="B133" s="1" t="s">
        <v>40</v>
      </c>
      <c r="C133" s="10">
        <v>1</v>
      </c>
      <c r="D133" s="10">
        <v>1</v>
      </c>
      <c r="E133" s="10">
        <v>1</v>
      </c>
      <c r="F133" s="10">
        <v>1</v>
      </c>
      <c r="G133" s="10">
        <v>1</v>
      </c>
      <c r="H133" s="10">
        <v>1</v>
      </c>
      <c r="I133" s="10">
        <v>1</v>
      </c>
      <c r="J133" s="10">
        <v>1</v>
      </c>
      <c r="K133" s="10">
        <v>1</v>
      </c>
      <c r="L133" s="10">
        <v>1</v>
      </c>
    </row>
    <row r="134" spans="1:12" ht="90">
      <c r="A134" s="8" t="s">
        <v>167</v>
      </c>
      <c r="B134" s="1" t="s">
        <v>40</v>
      </c>
      <c r="C134" s="10">
        <v>22</v>
      </c>
      <c r="D134" s="10">
        <v>22</v>
      </c>
      <c r="E134" s="10">
        <v>22</v>
      </c>
      <c r="F134" s="10">
        <v>22</v>
      </c>
      <c r="G134" s="10">
        <v>22</v>
      </c>
      <c r="H134" s="10">
        <v>22</v>
      </c>
      <c r="I134" s="10">
        <v>22</v>
      </c>
      <c r="J134" s="10">
        <v>22</v>
      </c>
      <c r="K134" s="10">
        <v>22</v>
      </c>
      <c r="L134" s="10">
        <v>22</v>
      </c>
    </row>
    <row r="135" spans="1:12" ht="78.75">
      <c r="A135" s="8" t="s">
        <v>168</v>
      </c>
      <c r="B135" s="1" t="s">
        <v>43</v>
      </c>
      <c r="C135" s="10">
        <v>18</v>
      </c>
      <c r="D135" s="10">
        <v>18</v>
      </c>
      <c r="E135" s="10">
        <v>18</v>
      </c>
      <c r="F135" s="10">
        <v>18</v>
      </c>
      <c r="G135" s="10">
        <v>18</v>
      </c>
      <c r="H135" s="10">
        <v>18</v>
      </c>
      <c r="I135" s="10">
        <v>18</v>
      </c>
      <c r="J135" s="10">
        <v>18</v>
      </c>
      <c r="K135" s="10">
        <v>18</v>
      </c>
      <c r="L135" s="10">
        <v>18</v>
      </c>
    </row>
    <row r="136" spans="1:12" ht="12.75">
      <c r="A136" s="7" t="s">
        <v>169</v>
      </c>
      <c r="B136" s="1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33.75">
      <c r="A137" s="8" t="s">
        <v>170</v>
      </c>
      <c r="B137" s="1" t="s">
        <v>40</v>
      </c>
      <c r="C137" s="10">
        <v>1</v>
      </c>
      <c r="D137" s="10">
        <v>1</v>
      </c>
      <c r="E137" s="10">
        <v>1</v>
      </c>
      <c r="F137" s="10">
        <v>1</v>
      </c>
      <c r="G137" s="10">
        <v>1</v>
      </c>
      <c r="H137" s="10">
        <v>1</v>
      </c>
      <c r="I137" s="10">
        <v>1</v>
      </c>
      <c r="J137" s="10">
        <v>1</v>
      </c>
      <c r="K137" s="10">
        <v>1</v>
      </c>
      <c r="L137" s="10">
        <v>1</v>
      </c>
    </row>
    <row r="138" spans="1:12" ht="33.75">
      <c r="A138" s="8" t="s">
        <v>171</v>
      </c>
      <c r="B138" s="1" t="s">
        <v>160</v>
      </c>
      <c r="C138" s="10">
        <v>100</v>
      </c>
      <c r="D138" s="10">
        <v>100</v>
      </c>
      <c r="E138" s="10">
        <v>100</v>
      </c>
      <c r="F138" s="10">
        <v>100</v>
      </c>
      <c r="G138" s="10">
        <v>100</v>
      </c>
      <c r="H138" s="10">
        <v>100</v>
      </c>
      <c r="I138" s="10">
        <v>100</v>
      </c>
      <c r="J138" s="10">
        <v>100</v>
      </c>
      <c r="K138" s="10">
        <v>100</v>
      </c>
      <c r="L138" s="10">
        <v>100</v>
      </c>
    </row>
    <row r="139" spans="1:12" ht="12.75">
      <c r="A139" s="7" t="s">
        <v>172</v>
      </c>
      <c r="B139" s="1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45">
      <c r="A140" s="8" t="s">
        <v>173</v>
      </c>
      <c r="B140" s="1" t="s">
        <v>40</v>
      </c>
      <c r="C140" s="10">
        <v>1</v>
      </c>
      <c r="D140" s="10">
        <v>1</v>
      </c>
      <c r="E140" s="10">
        <v>1</v>
      </c>
      <c r="F140" s="10">
        <v>1</v>
      </c>
      <c r="G140" s="10">
        <v>1</v>
      </c>
      <c r="H140" s="10">
        <v>1</v>
      </c>
      <c r="I140" s="10">
        <v>1</v>
      </c>
      <c r="J140" s="10">
        <v>1</v>
      </c>
      <c r="K140" s="10">
        <v>1</v>
      </c>
      <c r="L140" s="10">
        <v>1</v>
      </c>
    </row>
    <row r="141" spans="1:12" ht="33.75">
      <c r="A141" s="8" t="s">
        <v>174</v>
      </c>
      <c r="B141" s="1" t="s">
        <v>43</v>
      </c>
      <c r="C141" s="10">
        <v>3</v>
      </c>
      <c r="D141" s="10">
        <v>3</v>
      </c>
      <c r="E141" s="10">
        <v>2</v>
      </c>
      <c r="F141" s="10">
        <v>2</v>
      </c>
      <c r="G141" s="10">
        <v>2</v>
      </c>
      <c r="H141" s="10">
        <v>2</v>
      </c>
      <c r="I141" s="10">
        <v>2</v>
      </c>
      <c r="J141" s="10">
        <v>2</v>
      </c>
      <c r="K141" s="10">
        <v>2</v>
      </c>
      <c r="L141" s="10">
        <v>2</v>
      </c>
    </row>
    <row r="142" spans="1:12" ht="33.75">
      <c r="A142" s="8" t="s">
        <v>175</v>
      </c>
      <c r="B142" s="1" t="s">
        <v>43</v>
      </c>
      <c r="C142" s="10">
        <v>3</v>
      </c>
      <c r="D142" s="10">
        <v>3</v>
      </c>
      <c r="E142" s="10">
        <v>2</v>
      </c>
      <c r="F142" s="10">
        <v>2</v>
      </c>
      <c r="G142" s="10">
        <v>2</v>
      </c>
      <c r="H142" s="10">
        <v>2</v>
      </c>
      <c r="I142" s="10">
        <v>2</v>
      </c>
      <c r="J142" s="10">
        <v>2</v>
      </c>
      <c r="K142" s="10">
        <v>2</v>
      </c>
      <c r="L142" s="10">
        <v>2</v>
      </c>
    </row>
    <row r="143" spans="1:12" ht="12.75">
      <c r="A143" s="7" t="s">
        <v>176</v>
      </c>
      <c r="B143" s="1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22.5">
      <c r="A144" s="8" t="s">
        <v>177</v>
      </c>
      <c r="B144" s="1" t="s">
        <v>40</v>
      </c>
      <c r="C144" s="10">
        <v>1</v>
      </c>
      <c r="D144" s="10">
        <v>1</v>
      </c>
      <c r="E144" s="10">
        <v>1</v>
      </c>
      <c r="F144" s="10">
        <v>1</v>
      </c>
      <c r="G144" s="10">
        <v>1</v>
      </c>
      <c r="H144" s="10">
        <v>1</v>
      </c>
      <c r="I144" s="10">
        <v>1</v>
      </c>
      <c r="J144" s="10">
        <v>1</v>
      </c>
      <c r="K144" s="10">
        <v>1</v>
      </c>
      <c r="L144" s="10">
        <v>1</v>
      </c>
    </row>
    <row r="145" spans="1:12" ht="22.5">
      <c r="A145" s="9" t="s">
        <v>178</v>
      </c>
      <c r="B145" s="1" t="s">
        <v>40</v>
      </c>
      <c r="C145" s="10">
        <v>1</v>
      </c>
      <c r="D145" s="10">
        <v>1</v>
      </c>
      <c r="E145" s="10">
        <v>1</v>
      </c>
      <c r="F145" s="10">
        <v>1</v>
      </c>
      <c r="G145" s="10">
        <v>1</v>
      </c>
      <c r="H145" s="10">
        <v>1</v>
      </c>
      <c r="I145" s="10">
        <v>1</v>
      </c>
      <c r="J145" s="10">
        <v>1</v>
      </c>
      <c r="K145" s="10">
        <v>1</v>
      </c>
      <c r="L145" s="10">
        <v>1</v>
      </c>
    </row>
    <row r="146" spans="1:12" ht="22.5">
      <c r="A146" s="9" t="s">
        <v>179</v>
      </c>
      <c r="B146" s="1" t="s">
        <v>40</v>
      </c>
      <c r="C146" s="10">
        <v>1</v>
      </c>
      <c r="D146" s="10">
        <v>1</v>
      </c>
      <c r="E146" s="10">
        <v>1</v>
      </c>
      <c r="F146" s="10">
        <v>1</v>
      </c>
      <c r="G146" s="10">
        <v>1</v>
      </c>
      <c r="H146" s="10">
        <v>1</v>
      </c>
      <c r="I146" s="10">
        <v>1</v>
      </c>
      <c r="J146" s="10">
        <v>1</v>
      </c>
      <c r="K146" s="10">
        <v>1</v>
      </c>
      <c r="L146" s="10">
        <v>1</v>
      </c>
    </row>
    <row r="147" spans="1:12" ht="33.75">
      <c r="A147" s="8" t="s">
        <v>180</v>
      </c>
      <c r="B147" s="1" t="s">
        <v>43</v>
      </c>
      <c r="C147" s="10">
        <v>28</v>
      </c>
      <c r="D147" s="10">
        <v>34</v>
      </c>
      <c r="E147" s="10">
        <v>68</v>
      </c>
      <c r="F147" s="10">
        <v>72</v>
      </c>
      <c r="G147" s="10">
        <v>72</v>
      </c>
      <c r="H147" s="10">
        <v>72</v>
      </c>
      <c r="I147" s="10">
        <v>72</v>
      </c>
      <c r="J147" s="10">
        <v>72</v>
      </c>
      <c r="K147" s="10">
        <v>72</v>
      </c>
      <c r="L147" s="10">
        <v>72</v>
      </c>
    </row>
    <row r="148" spans="1:12" ht="45">
      <c r="A148" s="9" t="s">
        <v>181</v>
      </c>
      <c r="B148" s="1" t="s">
        <v>43</v>
      </c>
      <c r="C148" s="10"/>
      <c r="D148" s="10"/>
      <c r="E148" s="10">
        <f>E147-E149</f>
        <v>25</v>
      </c>
      <c r="F148" s="10">
        <f aca="true" t="shared" si="12" ref="F148:L148">F147-F149</f>
        <v>24</v>
      </c>
      <c r="G148" s="10">
        <f t="shared" si="12"/>
        <v>24</v>
      </c>
      <c r="H148" s="10">
        <f t="shared" si="12"/>
        <v>24</v>
      </c>
      <c r="I148" s="10">
        <f t="shared" si="12"/>
        <v>24</v>
      </c>
      <c r="J148" s="10">
        <f t="shared" si="12"/>
        <v>24</v>
      </c>
      <c r="K148" s="10">
        <f t="shared" si="12"/>
        <v>24</v>
      </c>
      <c r="L148" s="10">
        <f t="shared" si="12"/>
        <v>24</v>
      </c>
    </row>
    <row r="149" spans="1:12" ht="45">
      <c r="A149" s="9" t="s">
        <v>18</v>
      </c>
      <c r="B149" s="1" t="s">
        <v>43</v>
      </c>
      <c r="C149" s="10">
        <v>28</v>
      </c>
      <c r="D149" s="10">
        <v>34</v>
      </c>
      <c r="E149" s="10">
        <v>43</v>
      </c>
      <c r="F149" s="10">
        <v>48</v>
      </c>
      <c r="G149" s="10">
        <v>48</v>
      </c>
      <c r="H149" s="10">
        <v>48</v>
      </c>
      <c r="I149" s="10">
        <v>48</v>
      </c>
      <c r="J149" s="10">
        <v>48</v>
      </c>
      <c r="K149" s="10">
        <v>48</v>
      </c>
      <c r="L149" s="10">
        <v>48</v>
      </c>
    </row>
    <row r="150" spans="1:12" ht="33.75">
      <c r="A150" s="8" t="s">
        <v>182</v>
      </c>
      <c r="B150" s="1" t="s">
        <v>37</v>
      </c>
      <c r="C150" s="6">
        <f>C147/C28</f>
        <v>0.030939226519337018</v>
      </c>
      <c r="D150" s="6">
        <f aca="true" t="shared" si="13" ref="D150:L150">D147/D28</f>
        <v>0.04116222760290557</v>
      </c>
      <c r="E150" s="6">
        <f t="shared" si="13"/>
        <v>0.07157894736842105</v>
      </c>
      <c r="F150" s="6">
        <f t="shared" si="13"/>
        <v>0.07563025210084033</v>
      </c>
      <c r="G150" s="6">
        <f t="shared" si="13"/>
        <v>0.07346938775510205</v>
      </c>
      <c r="H150" s="6">
        <f t="shared" si="13"/>
        <v>0.07272727272727272</v>
      </c>
      <c r="I150" s="6">
        <f t="shared" si="13"/>
        <v>0.072</v>
      </c>
      <c r="J150" s="6">
        <f t="shared" si="13"/>
        <v>0.072</v>
      </c>
      <c r="K150" s="6">
        <f t="shared" si="13"/>
        <v>0.072</v>
      </c>
      <c r="L150" s="6">
        <f t="shared" si="13"/>
        <v>0.072</v>
      </c>
    </row>
    <row r="151" spans="1:12" ht="33.75">
      <c r="A151" s="8" t="s">
        <v>183</v>
      </c>
      <c r="B151" s="1" t="s">
        <v>43</v>
      </c>
      <c r="C151" s="10">
        <f>C149</f>
        <v>28</v>
      </c>
      <c r="D151" s="10">
        <f aca="true" t="shared" si="14" ref="D151:L151">D149</f>
        <v>34</v>
      </c>
      <c r="E151" s="10">
        <f t="shared" si="14"/>
        <v>43</v>
      </c>
      <c r="F151" s="10">
        <f t="shared" si="14"/>
        <v>48</v>
      </c>
      <c r="G151" s="10">
        <f t="shared" si="14"/>
        <v>48</v>
      </c>
      <c r="H151" s="10">
        <f t="shared" si="14"/>
        <v>48</v>
      </c>
      <c r="I151" s="10">
        <f t="shared" si="14"/>
        <v>48</v>
      </c>
      <c r="J151" s="10">
        <f t="shared" si="14"/>
        <v>48</v>
      </c>
      <c r="K151" s="10">
        <f t="shared" si="14"/>
        <v>48</v>
      </c>
      <c r="L151" s="10">
        <f t="shared" si="14"/>
        <v>48</v>
      </c>
    </row>
    <row r="152" spans="1:12" ht="12.75">
      <c r="A152" s="7" t="s">
        <v>184</v>
      </c>
      <c r="B152" s="1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22.5">
      <c r="A153" s="8" t="s">
        <v>185</v>
      </c>
      <c r="B153" s="1" t="s">
        <v>40</v>
      </c>
      <c r="C153" s="10">
        <v>1</v>
      </c>
      <c r="D153" s="10">
        <v>1</v>
      </c>
      <c r="E153" s="10">
        <v>1</v>
      </c>
      <c r="F153" s="10">
        <v>1</v>
      </c>
      <c r="G153" s="10">
        <v>1</v>
      </c>
      <c r="H153" s="10">
        <v>1</v>
      </c>
      <c r="I153" s="10">
        <v>1</v>
      </c>
      <c r="J153" s="10">
        <v>1</v>
      </c>
      <c r="K153" s="10">
        <v>1</v>
      </c>
      <c r="L153" s="10">
        <v>1</v>
      </c>
    </row>
    <row r="154" spans="1:12" ht="22.5">
      <c r="A154" s="9" t="s">
        <v>186</v>
      </c>
      <c r="B154" s="1" t="s">
        <v>40</v>
      </c>
      <c r="C154" s="10">
        <v>1</v>
      </c>
      <c r="D154" s="10">
        <v>1</v>
      </c>
      <c r="E154" s="10">
        <v>1</v>
      </c>
      <c r="F154" s="10">
        <v>1</v>
      </c>
      <c r="G154" s="10">
        <v>1</v>
      </c>
      <c r="H154" s="10">
        <v>1</v>
      </c>
      <c r="I154" s="10">
        <v>1</v>
      </c>
      <c r="J154" s="10">
        <v>1</v>
      </c>
      <c r="K154" s="10">
        <v>1</v>
      </c>
      <c r="L154" s="10">
        <v>1</v>
      </c>
    </row>
    <row r="155" spans="1:12" ht="45">
      <c r="A155" s="11" t="s">
        <v>187</v>
      </c>
      <c r="B155" s="1" t="s">
        <v>40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22.5">
      <c r="A156" s="8" t="s">
        <v>188</v>
      </c>
      <c r="B156" s="1" t="s">
        <v>43</v>
      </c>
      <c r="C156" s="10">
        <v>2</v>
      </c>
      <c r="D156" s="10">
        <v>2</v>
      </c>
      <c r="E156" s="10">
        <v>2</v>
      </c>
      <c r="F156" s="10">
        <v>2</v>
      </c>
      <c r="G156" s="10">
        <v>2</v>
      </c>
      <c r="H156" s="10">
        <v>2</v>
      </c>
      <c r="I156" s="10">
        <v>2</v>
      </c>
      <c r="J156" s="10">
        <v>2</v>
      </c>
      <c r="K156" s="10">
        <v>2</v>
      </c>
      <c r="L156" s="10">
        <v>2</v>
      </c>
    </row>
    <row r="157" spans="1:12" ht="45">
      <c r="A157" s="9" t="s">
        <v>189</v>
      </c>
      <c r="B157" s="1" t="s">
        <v>43</v>
      </c>
      <c r="C157" s="10">
        <v>1</v>
      </c>
      <c r="D157" s="10">
        <v>1</v>
      </c>
      <c r="E157" s="10">
        <v>1</v>
      </c>
      <c r="F157" s="10">
        <v>1</v>
      </c>
      <c r="G157" s="10">
        <v>1</v>
      </c>
      <c r="H157" s="10">
        <v>1</v>
      </c>
      <c r="I157" s="10">
        <v>1</v>
      </c>
      <c r="J157" s="10">
        <v>1</v>
      </c>
      <c r="K157" s="10">
        <v>1</v>
      </c>
      <c r="L157" s="10">
        <v>1</v>
      </c>
    </row>
    <row r="158" spans="1:12" ht="78.75">
      <c r="A158" s="11" t="s">
        <v>190</v>
      </c>
      <c r="B158" s="1" t="s">
        <v>43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33.75">
      <c r="A159" s="8" t="s">
        <v>191</v>
      </c>
      <c r="B159" s="1" t="s">
        <v>43</v>
      </c>
      <c r="C159" s="10">
        <v>702</v>
      </c>
      <c r="D159" s="10">
        <v>702</v>
      </c>
      <c r="E159" s="10">
        <v>702</v>
      </c>
      <c r="F159" s="10">
        <v>702</v>
      </c>
      <c r="G159" s="10">
        <v>702</v>
      </c>
      <c r="H159" s="10">
        <v>702</v>
      </c>
      <c r="I159" s="10">
        <v>702</v>
      </c>
      <c r="J159" s="10">
        <v>702</v>
      </c>
      <c r="K159" s="10">
        <v>702</v>
      </c>
      <c r="L159" s="10">
        <v>702</v>
      </c>
    </row>
    <row r="160" spans="1:12" ht="22.5">
      <c r="A160" s="8" t="s">
        <v>192</v>
      </c>
      <c r="B160" s="1" t="s">
        <v>77</v>
      </c>
      <c r="C160" s="6">
        <v>5.45</v>
      </c>
      <c r="D160" s="6">
        <v>5.45</v>
      </c>
      <c r="E160" s="6">
        <v>5.45</v>
      </c>
      <c r="F160" s="6">
        <v>5.46</v>
      </c>
      <c r="G160" s="6">
        <v>5.46</v>
      </c>
      <c r="H160" s="6">
        <v>5.46</v>
      </c>
      <c r="I160" s="6">
        <v>5.46</v>
      </c>
      <c r="J160" s="6">
        <v>5.46</v>
      </c>
      <c r="K160" s="6">
        <v>5.46</v>
      </c>
      <c r="L160" s="6">
        <v>5.46</v>
      </c>
    </row>
    <row r="161" spans="1:12" ht="22.5">
      <c r="A161" s="8" t="s">
        <v>193</v>
      </c>
      <c r="B161" s="1" t="s">
        <v>194</v>
      </c>
      <c r="C161" s="6">
        <v>17</v>
      </c>
      <c r="D161" s="6">
        <v>17</v>
      </c>
      <c r="E161" s="6">
        <v>17</v>
      </c>
      <c r="F161" s="6">
        <v>17</v>
      </c>
      <c r="G161" s="6">
        <v>17</v>
      </c>
      <c r="H161" s="6">
        <v>17</v>
      </c>
      <c r="I161" s="6">
        <v>17</v>
      </c>
      <c r="J161" s="6">
        <v>17</v>
      </c>
      <c r="K161" s="6">
        <v>17</v>
      </c>
      <c r="L161" s="6">
        <v>17</v>
      </c>
    </row>
    <row r="162" spans="1:12" ht="33.75">
      <c r="A162" s="8" t="s">
        <v>195</v>
      </c>
      <c r="B162" s="1" t="s">
        <v>40</v>
      </c>
      <c r="C162" s="10">
        <v>1</v>
      </c>
      <c r="D162" s="10">
        <v>1</v>
      </c>
      <c r="E162" s="10">
        <v>1</v>
      </c>
      <c r="F162" s="10">
        <v>1</v>
      </c>
      <c r="G162" s="10">
        <v>1</v>
      </c>
      <c r="H162" s="10">
        <v>1</v>
      </c>
      <c r="I162" s="10">
        <v>1</v>
      </c>
      <c r="J162" s="10">
        <v>1</v>
      </c>
      <c r="K162" s="10">
        <v>1</v>
      </c>
      <c r="L162" s="10">
        <v>1</v>
      </c>
    </row>
    <row r="163" spans="1:12" ht="33.75">
      <c r="A163" s="8" t="s">
        <v>196</v>
      </c>
      <c r="B163" s="1" t="s">
        <v>43</v>
      </c>
      <c r="C163" s="10">
        <v>9</v>
      </c>
      <c r="D163" s="10">
        <v>9</v>
      </c>
      <c r="E163" s="10">
        <v>9</v>
      </c>
      <c r="F163" s="10">
        <v>9</v>
      </c>
      <c r="G163" s="10">
        <v>9</v>
      </c>
      <c r="H163" s="10">
        <v>9</v>
      </c>
      <c r="I163" s="10">
        <v>9</v>
      </c>
      <c r="J163" s="10">
        <v>9</v>
      </c>
      <c r="K163" s="10">
        <v>9</v>
      </c>
      <c r="L163" s="10">
        <v>9</v>
      </c>
    </row>
    <row r="164" spans="1:12" ht="56.25">
      <c r="A164" s="9" t="s">
        <v>197</v>
      </c>
      <c r="B164" s="1" t="s">
        <v>43</v>
      </c>
      <c r="C164" s="10">
        <v>5</v>
      </c>
      <c r="D164" s="10">
        <v>5</v>
      </c>
      <c r="E164" s="10">
        <v>5</v>
      </c>
      <c r="F164" s="10">
        <v>5</v>
      </c>
      <c r="G164" s="10">
        <v>5</v>
      </c>
      <c r="H164" s="10">
        <v>5</v>
      </c>
      <c r="I164" s="10">
        <v>5</v>
      </c>
      <c r="J164" s="10">
        <v>5</v>
      </c>
      <c r="K164" s="10">
        <v>5</v>
      </c>
      <c r="L164" s="10">
        <v>5</v>
      </c>
    </row>
    <row r="165" spans="1:12" ht="33.75">
      <c r="A165" s="8" t="s">
        <v>198</v>
      </c>
      <c r="B165" s="1" t="s">
        <v>160</v>
      </c>
      <c r="C165" s="10">
        <v>160</v>
      </c>
      <c r="D165" s="10">
        <v>160</v>
      </c>
      <c r="E165" s="10">
        <v>160</v>
      </c>
      <c r="F165" s="10">
        <v>160</v>
      </c>
      <c r="G165" s="10">
        <v>160</v>
      </c>
      <c r="H165" s="10">
        <v>160</v>
      </c>
      <c r="I165" s="10">
        <v>160</v>
      </c>
      <c r="J165" s="10">
        <v>160</v>
      </c>
      <c r="K165" s="10">
        <v>160</v>
      </c>
      <c r="L165" s="10">
        <v>160</v>
      </c>
    </row>
    <row r="166" spans="1:12" ht="45">
      <c r="A166" s="8" t="s">
        <v>199</v>
      </c>
      <c r="B166" s="1" t="s">
        <v>43</v>
      </c>
      <c r="C166" s="10">
        <v>5117</v>
      </c>
      <c r="D166" s="10">
        <v>5102</v>
      </c>
      <c r="E166" s="10">
        <v>5305</v>
      </c>
      <c r="F166" s="10">
        <v>5359</v>
      </c>
      <c r="G166" s="10">
        <v>5359</v>
      </c>
      <c r="H166" s="10">
        <v>5359</v>
      </c>
      <c r="I166" s="10">
        <v>5466</v>
      </c>
      <c r="J166" s="10">
        <v>5466</v>
      </c>
      <c r="K166" s="10">
        <v>5575</v>
      </c>
      <c r="L166" s="10">
        <v>5575</v>
      </c>
    </row>
    <row r="167" spans="1:12" ht="33.75">
      <c r="A167" s="8" t="s">
        <v>200</v>
      </c>
      <c r="B167" s="1" t="s">
        <v>40</v>
      </c>
      <c r="C167" s="10">
        <v>11</v>
      </c>
      <c r="D167" s="10">
        <v>12</v>
      </c>
      <c r="E167" s="10">
        <v>13</v>
      </c>
      <c r="F167" s="10">
        <v>13</v>
      </c>
      <c r="G167" s="10">
        <v>13</v>
      </c>
      <c r="H167" s="10">
        <v>13</v>
      </c>
      <c r="I167" s="10">
        <v>13</v>
      </c>
      <c r="J167" s="10">
        <v>13</v>
      </c>
      <c r="K167" s="10">
        <v>13</v>
      </c>
      <c r="L167" s="10">
        <v>13</v>
      </c>
    </row>
    <row r="168" spans="1:12" ht="33.75">
      <c r="A168" s="9" t="s">
        <v>201</v>
      </c>
      <c r="B168" s="1" t="s">
        <v>43</v>
      </c>
      <c r="C168" s="10"/>
      <c r="D168" s="10">
        <v>199</v>
      </c>
      <c r="E168" s="10">
        <v>200</v>
      </c>
      <c r="F168" s="10">
        <v>204</v>
      </c>
      <c r="G168" s="10">
        <v>206</v>
      </c>
      <c r="H168" s="10">
        <v>206</v>
      </c>
      <c r="I168" s="10">
        <v>206</v>
      </c>
      <c r="J168" s="10">
        <v>206</v>
      </c>
      <c r="K168" s="10">
        <v>206</v>
      </c>
      <c r="L168" s="10">
        <v>206</v>
      </c>
    </row>
    <row r="169" spans="1:12" ht="22.5">
      <c r="A169" s="8" t="s">
        <v>202</v>
      </c>
      <c r="B169" s="1" t="s">
        <v>40</v>
      </c>
      <c r="C169" s="10">
        <v>1</v>
      </c>
      <c r="D169" s="10">
        <v>1</v>
      </c>
      <c r="E169" s="10">
        <v>1</v>
      </c>
      <c r="F169" s="10">
        <v>1</v>
      </c>
      <c r="G169" s="10">
        <v>1</v>
      </c>
      <c r="H169" s="10">
        <v>1</v>
      </c>
      <c r="I169" s="10">
        <v>1</v>
      </c>
      <c r="J169" s="10">
        <v>1</v>
      </c>
      <c r="K169" s="10">
        <v>1</v>
      </c>
      <c r="L169" s="10">
        <v>1</v>
      </c>
    </row>
    <row r="170" spans="1:12" ht="22.5">
      <c r="A170" s="8" t="s">
        <v>203</v>
      </c>
      <c r="B170" s="1" t="s">
        <v>160</v>
      </c>
      <c r="C170" s="10">
        <v>160</v>
      </c>
      <c r="D170" s="10">
        <v>160</v>
      </c>
      <c r="E170" s="10">
        <v>160</v>
      </c>
      <c r="F170" s="10">
        <v>160</v>
      </c>
      <c r="G170" s="10">
        <v>160</v>
      </c>
      <c r="H170" s="10">
        <v>160</v>
      </c>
      <c r="I170" s="10">
        <v>160</v>
      </c>
      <c r="J170" s="10">
        <v>160</v>
      </c>
      <c r="K170" s="10">
        <v>160</v>
      </c>
      <c r="L170" s="10">
        <v>160</v>
      </c>
    </row>
    <row r="171" spans="1:12" ht="22.5">
      <c r="A171" s="8" t="s">
        <v>204</v>
      </c>
      <c r="B171" s="1" t="s">
        <v>43</v>
      </c>
      <c r="C171" s="10"/>
      <c r="D171" s="10">
        <v>414</v>
      </c>
      <c r="E171" s="10">
        <v>865</v>
      </c>
      <c r="F171" s="10">
        <v>891</v>
      </c>
      <c r="G171" s="10">
        <v>907</v>
      </c>
      <c r="H171" s="10">
        <v>907</v>
      </c>
      <c r="I171" s="10">
        <v>920</v>
      </c>
      <c r="J171" s="10">
        <v>920</v>
      </c>
      <c r="K171" s="10">
        <v>920</v>
      </c>
      <c r="L171" s="10">
        <v>920</v>
      </c>
    </row>
    <row r="172" spans="1:12" ht="45">
      <c r="A172" s="8" t="s">
        <v>205</v>
      </c>
      <c r="B172" s="1" t="s">
        <v>40</v>
      </c>
      <c r="C172" s="10">
        <v>2</v>
      </c>
      <c r="D172" s="10">
        <v>2</v>
      </c>
      <c r="E172" s="10">
        <v>2</v>
      </c>
      <c r="F172" s="10">
        <v>2</v>
      </c>
      <c r="G172" s="10">
        <v>2</v>
      </c>
      <c r="H172" s="10">
        <v>2</v>
      </c>
      <c r="I172" s="10">
        <v>2</v>
      </c>
      <c r="J172" s="10">
        <v>2</v>
      </c>
      <c r="K172" s="10">
        <v>2</v>
      </c>
      <c r="L172" s="10">
        <v>2</v>
      </c>
    </row>
    <row r="173" spans="1:12" ht="12.75">
      <c r="A173" s="7" t="s">
        <v>0</v>
      </c>
      <c r="B173" s="1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22.5">
      <c r="A174" s="8" t="s">
        <v>1</v>
      </c>
      <c r="B174" s="1" t="s">
        <v>40</v>
      </c>
      <c r="C174" s="10">
        <v>1</v>
      </c>
      <c r="D174" s="10">
        <v>1</v>
      </c>
      <c r="E174" s="10">
        <v>1</v>
      </c>
      <c r="F174" s="10">
        <v>1</v>
      </c>
      <c r="G174" s="10">
        <v>1</v>
      </c>
      <c r="H174" s="10">
        <v>1</v>
      </c>
      <c r="I174" s="10">
        <v>1</v>
      </c>
      <c r="J174" s="10">
        <v>1</v>
      </c>
      <c r="K174" s="10">
        <v>1</v>
      </c>
      <c r="L174" s="10">
        <v>1</v>
      </c>
    </row>
    <row r="175" spans="1:12" ht="33.75">
      <c r="A175" s="9" t="s">
        <v>2</v>
      </c>
      <c r="B175" s="1" t="s">
        <v>40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22.5">
      <c r="A176" s="9" t="s">
        <v>3</v>
      </c>
      <c r="B176" s="1" t="s">
        <v>40</v>
      </c>
      <c r="C176" s="10">
        <v>1</v>
      </c>
      <c r="D176" s="10">
        <v>1</v>
      </c>
      <c r="E176" s="10">
        <v>1</v>
      </c>
      <c r="F176" s="10">
        <v>1</v>
      </c>
      <c r="G176" s="10">
        <v>1</v>
      </c>
      <c r="H176" s="10">
        <v>1</v>
      </c>
      <c r="I176" s="10">
        <v>1</v>
      </c>
      <c r="J176" s="10">
        <v>1</v>
      </c>
      <c r="K176" s="10">
        <v>1</v>
      </c>
      <c r="L176" s="10">
        <v>1</v>
      </c>
    </row>
    <row r="177" spans="1:12" ht="22.5">
      <c r="A177" s="8" t="s">
        <v>4</v>
      </c>
      <c r="B177" s="1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22.5">
      <c r="A178" s="8" t="s">
        <v>5</v>
      </c>
      <c r="B178" s="1" t="s">
        <v>40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33.75">
      <c r="A179" s="8" t="s">
        <v>6</v>
      </c>
      <c r="B179" s="1" t="s">
        <v>40</v>
      </c>
      <c r="C179" s="10"/>
      <c r="D179" s="10"/>
      <c r="E179" s="10"/>
      <c r="F179" s="10">
        <v>1</v>
      </c>
      <c r="G179" s="10"/>
      <c r="H179" s="10"/>
      <c r="I179" s="10"/>
      <c r="J179" s="10"/>
      <c r="K179" s="10"/>
      <c r="L179" s="10"/>
    </row>
    <row r="180" spans="1:12" ht="33.75">
      <c r="A180" s="8" t="s">
        <v>7</v>
      </c>
      <c r="B180" s="1" t="s">
        <v>40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33.75">
      <c r="A181" s="8" t="s">
        <v>8</v>
      </c>
      <c r="B181" s="1" t="s">
        <v>40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33.75">
      <c r="A182" s="8" t="s">
        <v>9</v>
      </c>
      <c r="B182" s="1" t="s">
        <v>43</v>
      </c>
      <c r="C182" s="10">
        <v>201</v>
      </c>
      <c r="D182" s="10">
        <v>189</v>
      </c>
      <c r="E182" s="10">
        <v>192</v>
      </c>
      <c r="F182" s="10">
        <v>188</v>
      </c>
      <c r="G182" s="10">
        <v>188</v>
      </c>
      <c r="H182" s="10">
        <v>188</v>
      </c>
      <c r="I182" s="10">
        <v>188</v>
      </c>
      <c r="J182" s="10">
        <v>188</v>
      </c>
      <c r="K182" s="10">
        <v>188</v>
      </c>
      <c r="L182" s="10">
        <v>188</v>
      </c>
    </row>
    <row r="183" spans="1:12" ht="45">
      <c r="A183" s="8" t="s">
        <v>10</v>
      </c>
      <c r="B183" s="1" t="s">
        <v>43</v>
      </c>
      <c r="C183" s="10">
        <v>569</v>
      </c>
      <c r="D183" s="10">
        <v>546</v>
      </c>
      <c r="E183" s="10">
        <v>610</v>
      </c>
      <c r="F183" s="10">
        <v>632</v>
      </c>
      <c r="G183" s="10">
        <v>632</v>
      </c>
      <c r="H183" s="10">
        <v>632</v>
      </c>
      <c r="I183" s="10">
        <v>632</v>
      </c>
      <c r="J183" s="10">
        <v>632</v>
      </c>
      <c r="K183" s="10">
        <v>632</v>
      </c>
      <c r="L183" s="10">
        <v>632</v>
      </c>
    </row>
  </sheetData>
  <sheetProtection/>
  <mergeCells count="2">
    <mergeCell ref="A1:L1"/>
    <mergeCell ref="A2:L2"/>
  </mergeCells>
  <printOptions/>
  <pageMargins left="0.75" right="0.75" top="1" bottom="1" header="0.5" footer="0.5"/>
  <pageSetup horizontalDpi="600" verticalDpi="600" orientation="landscape" paperSize="9" scale="90" r:id="rId3"/>
  <rowBreaks count="2" manualBreakCount="2">
    <brk id="54" max="11" man="1"/>
    <brk id="107" max="11" man="1"/>
  </rowBreaks>
  <colBreaks count="1" manualBreakCount="1"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2013-11-14T20:16:16Z</cp:lastPrinted>
  <dcterms:created xsi:type="dcterms:W3CDTF">1996-10-08T23:32:33Z</dcterms:created>
  <dcterms:modified xsi:type="dcterms:W3CDTF">2013-11-15T08:14:38Z</dcterms:modified>
  <cp:category/>
  <cp:version/>
  <cp:contentType/>
  <cp:contentStatus/>
</cp:coreProperties>
</file>