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'ДЧБ'!$A$20</definedName>
    <definedName name="FIO" localSheetId="0">'ДЧБ'!$F$20</definedName>
    <definedName name="SIGN" localSheetId="0">'ДЧБ'!$A$20:$H$21</definedName>
  </definedNames>
  <calcPr fullCalcOnLoad="1"/>
</workbook>
</file>

<file path=xl/sharedStrings.xml><?xml version="1.0" encoding="utf-8"?>
<sst xmlns="http://schemas.openxmlformats.org/spreadsheetml/2006/main" count="135" uniqueCount="86">
  <si>
    <t>(наименование органа, исполняющего бюджет)</t>
  </si>
  <si>
    <t>Финансовое управление администрации Ермаковского района</t>
  </si>
  <si>
    <t/>
  </si>
  <si>
    <t>на 01.07.2014 г.</t>
  </si>
  <si>
    <t>Дата печати: 02.07.2014</t>
  </si>
  <si>
    <t>Бюджет: Бюджет Разъезженского сельсовета Ермаковского района</t>
  </si>
  <si>
    <t>Единица измерения руб.</t>
  </si>
  <si>
    <t>Гл. администратор</t>
  </si>
  <si>
    <t>КВД</t>
  </si>
  <si>
    <t>КОСГУ</t>
  </si>
  <si>
    <t>Наименование КД</t>
  </si>
  <si>
    <t>Бюджетные назначения 2014  год</t>
  </si>
  <si>
    <t>Зачислено</t>
  </si>
  <si>
    <t>182</t>
  </si>
  <si>
    <t>1.01.02.01.0.01.1.000</t>
  </si>
  <si>
    <t>1.1.0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</si>
  <si>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</si>
  <si>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1.01.02.01.0.01.2.000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</si>
  <si>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</si>
  <si>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1.01.02.01.1.01.1.000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</si>
  <si>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</si>
  <si>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1.01.02.02.0.01.1.000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</si>
  <si>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</si>
  <si>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1.01.02.03.0.01.1.000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</si>
  <si>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</si>
  <si>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100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</si>
  <si>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</si>
  <si>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</si>
  <si>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1.03.02.23.0.01.1.000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</si>
  <si>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(Cумма платежа)</t>
  </si>
  <si>
    <t>1.03.02.24.0.01.0.000</t>
  </si>
  <si>
    <t>1.03.02.24.0.01.1.000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</si>
  <si>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</si>
  <si>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</si>
  <si>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1.03.02.25.0.01.1.000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</si>
  <si>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(Сумма платежа)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</si>
  <si>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</si>
  <si>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</si>
  <si>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1.03.02.26.0.01.1.000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</si>
  <si>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(Сумма платежа)</t>
  </si>
  <si>
    <t>1.05.03.01.0.01.1.000</t>
  </si>
  <si>
    <t>Единый сельскохозяйственный налог</t>
  </si>
  <si>
    <t>1.05.03.01.0.01.2.000</t>
  </si>
  <si>
    <t>Единый сельскохозяйственный налог (Пени, проценты)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</si>
  <si>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</si>
  <si>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</si>
  <si>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1.06.01.03.0.10.2.000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</si>
  <si>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</si>
  <si>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</si>
  <si>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</si>
  <si>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1.06.06.01.3.10.2.000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</si>
  <si>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</si>
  <si>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1.06.06.02.3.10.1.000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</si>
  <si>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</si>
  <si>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1.06.06.02.3.10.2.000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</si>
  <si>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</si>
  <si>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021</t>
  </si>
  <si>
    <t>1.08.04.02.0.01.1.000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</si>
  <si>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</si>
  <si>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</t>
  </si>
  <si>
    <t>1.11.05.01.3.10.0.021</t>
  </si>
  <si>
    <t>1.2.0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</si>
  <si>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</si>
  <si>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1.14.06.01.3.10.0.021</t>
  </si>
  <si>
    <t>4.3.0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</si>
  <si>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(Разъезженский сельсовет)</t>
  </si>
  <si>
    <t>2.02.01.00.1.10.0.000</t>
  </si>
  <si>
    <t>1.5.1</t>
  </si>
  <si>
    <t>Дотации бюджетам поселений на выравнивание бюджетной обеспеченности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</si>
  <si>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</si>
  <si>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</si>
  <si>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2.02.04.01.4.10.0.000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</si>
  <si>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</si>
  <si>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2.02.04.99.9.10.0.000</t>
  </si>
  <si>
    <t>Прочие межбюджетные трансферты, передаваемые бюджетам поселений</t>
  </si>
  <si>
    <t>отклон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</si>
  <si>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</si>
  <si>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% исполнения к годовому плану</t>
  </si>
  <si>
    <t xml:space="preserve">Налог на доходы физических лиц </t>
  </si>
  <si>
    <t xml:space="preserve">Доходы от уплаты акцизов </t>
  </si>
  <si>
    <t xml:space="preserve">Единый сельскохозяйственный налог </t>
  </si>
  <si>
    <t>Налог на имущество физических лиц</t>
  </si>
  <si>
    <t>Земельный налог</t>
  </si>
  <si>
    <t>ИТОГО безвозмездные поступления</t>
  </si>
  <si>
    <t>ИТОГО   СОБСТВЕННЫХ   ДОХОДОВ</t>
  </si>
  <si>
    <t xml:space="preserve">Всего доходов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</si>
</sst>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</numFmts>
  <fonts count="3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i/>
      <sz val="10"/>
      <name val="Arial Narrow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3" xfId="0" applyFont="1" applyBorder="1" applyAlignment="1">
      <alignment horizontal="left" wrapText="1"/>
    </xf>
    <xf numFmtId="4" fontId="29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30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47</xdr:row>
      <xdr:rowOff>238125</xdr:rowOff>
    </xdr:from>
    <xdr:ext cx="5257800" cy="314325"/>
    <xdr:grpSp>
      <xdr:nvGrpSpPr>
        <xdr:cNvPr id="1" name="Group 8"/>
        <xdr:cNvGrpSpPr>
          <a:grpSpLocks/>
        </xdr:cNvGrpSpPr>
      </xdr:nvGrpSpPr>
      <xdr:grpSpPr>
        <a:xfrm>
          <a:off x="9525" y="24669750"/>
          <a:ext cx="5257800" cy="314325"/>
          <a:chOff x="1" y="743"/>
          <a:chExt cx="552" cy="33"/>
        </a:xfrm>
        <a:solidFill>
          <a:srgbClr val="FFFFFF"/>
        </a:solidFill>
      </xdr:grpSpPr>
      <xdr:sp>
        <xdr:nvSpPr>
          <xdr:cNvPr id="2" name="556"/>
          <xdr:cNvSpPr>
            <a:spLocks/>
          </xdr:cNvSpPr>
        </xdr:nvSpPr>
        <xdr:spPr>
          <a:xfrm>
            <a:off x="1" y="743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557"/>
          <xdr:cNvSpPr>
            <a:spLocks/>
          </xdr:cNvSpPr>
        </xdr:nvSpPr>
        <xdr:spPr>
          <a:xfrm>
            <a:off x="231" y="743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558"/>
          <xdr:cNvSpPr>
            <a:spLocks/>
          </xdr:cNvSpPr>
        </xdr:nvSpPr>
        <xdr:spPr>
          <a:xfrm>
            <a:off x="231" y="760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559"/>
          <xdr:cNvSpPr>
            <a:spLocks/>
          </xdr:cNvSpPr>
        </xdr:nvSpPr>
        <xdr:spPr>
          <a:xfrm>
            <a:off x="231" y="760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560"/>
          <xdr:cNvSpPr>
            <a:spLocks/>
          </xdr:cNvSpPr>
        </xdr:nvSpPr>
        <xdr:spPr>
          <a:xfrm>
            <a:off x="356" y="743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561"/>
          <xdr:cNvSpPr>
            <a:spLocks/>
          </xdr:cNvSpPr>
        </xdr:nvSpPr>
        <xdr:spPr>
          <a:xfrm>
            <a:off x="356" y="760"/>
            <a:ext cx="1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562"/>
          <xdr:cNvSpPr>
            <a:spLocks/>
          </xdr:cNvSpPr>
        </xdr:nvSpPr>
        <xdr:spPr>
          <a:xfrm>
            <a:off x="356" y="760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48</xdr:row>
      <xdr:rowOff>238125</xdr:rowOff>
    </xdr:from>
    <xdr:ext cx="5257800" cy="314325"/>
    <xdr:grpSp>
      <xdr:nvGrpSpPr>
        <xdr:cNvPr id="9" name="Group 16"/>
        <xdr:cNvGrpSpPr>
          <a:grpSpLocks/>
        </xdr:cNvGrpSpPr>
      </xdr:nvGrpSpPr>
      <xdr:grpSpPr>
        <a:xfrm>
          <a:off x="9525" y="25212675"/>
          <a:ext cx="5257800" cy="314325"/>
          <a:chOff x="1" y="800"/>
          <a:chExt cx="552" cy="33"/>
        </a:xfrm>
        <a:solidFill>
          <a:srgbClr val="FFFFFF"/>
        </a:solidFill>
      </xdr:grpSpPr>
      <xdr:sp>
        <xdr:nvSpPr>
          <xdr:cNvPr id="10" name="599"/>
          <xdr:cNvSpPr>
            <a:spLocks/>
          </xdr:cNvSpPr>
        </xdr:nvSpPr>
        <xdr:spPr>
          <a:xfrm>
            <a:off x="1" y="800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600"/>
          <xdr:cNvSpPr>
            <a:spLocks/>
          </xdr:cNvSpPr>
        </xdr:nvSpPr>
        <xdr:spPr>
          <a:xfrm>
            <a:off x="231" y="800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601"/>
          <xdr:cNvSpPr>
            <a:spLocks/>
          </xdr:cNvSpPr>
        </xdr:nvSpPr>
        <xdr:spPr>
          <a:xfrm>
            <a:off x="231" y="817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602"/>
          <xdr:cNvSpPr>
            <a:spLocks/>
          </xdr:cNvSpPr>
        </xdr:nvSpPr>
        <xdr:spPr>
          <a:xfrm>
            <a:off x="231" y="817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603"/>
          <xdr:cNvSpPr>
            <a:spLocks/>
          </xdr:cNvSpPr>
        </xdr:nvSpPr>
        <xdr:spPr>
          <a:xfrm>
            <a:off x="356" y="800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604"/>
          <xdr:cNvSpPr>
            <a:spLocks/>
          </xdr:cNvSpPr>
        </xdr:nvSpPr>
        <xdr:spPr>
          <a:xfrm>
            <a:off x="356" y="817"/>
            <a:ext cx="1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605"/>
          <xdr:cNvSpPr>
            <a:spLocks/>
          </xdr:cNvSpPr>
        </xdr:nvSpPr>
        <xdr:spPr>
          <a:xfrm>
            <a:off x="356" y="817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workbookViewId="0" topLeftCell="A41">
      <selection activeCell="C39" sqref="C39"/>
    </sheetView>
  </sheetViews>
  <sheetFormatPr defaultColWidth="9.140625" defaultRowHeight="12.75" customHeight="1"/>
  <cols>
    <col min="1" max="1" width="5.140625" style="0" customWidth="1"/>
    <col min="2" max="2" width="15.28125" style="0" customWidth="1"/>
    <col min="3" max="3" width="6.7109375" style="0" customWidth="1"/>
    <col min="4" max="4" width="35.57421875" style="0" customWidth="1"/>
    <col min="5" max="5" width="9.28125" style="0" customWidth="1"/>
    <col min="6" max="6" width="8.7109375" style="0" customWidth="1"/>
    <col min="7" max="7" width="8.8515625" style="0" customWidth="1"/>
    <col min="8" max="8" width="5.28125" style="0" customWidth="1"/>
  </cols>
  <sheetData>
    <row r="1" spans="1:10" ht="12.75">
      <c r="A1" s="18" t="s">
        <v>1</v>
      </c>
      <c r="B1" s="18"/>
      <c r="C1" s="18"/>
      <c r="D1" s="18"/>
      <c r="E1" s="18"/>
      <c r="F1" s="18"/>
      <c r="G1" s="1"/>
      <c r="H1" s="1"/>
      <c r="I1" s="1"/>
      <c r="J1" s="1"/>
    </row>
    <row r="2" spans="1:10" ht="12.7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7" t="s">
        <v>2</v>
      </c>
      <c r="B4" s="3"/>
      <c r="C4" s="3"/>
      <c r="D4" s="3"/>
      <c r="E4" s="5"/>
      <c r="F4" s="3"/>
      <c r="G4" s="3"/>
      <c r="H4" s="3"/>
      <c r="I4" s="3"/>
      <c r="J4" s="3"/>
    </row>
    <row r="5" spans="1:10" ht="12.7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6"/>
      <c r="B6" s="17"/>
      <c r="C6" s="17"/>
      <c r="D6" s="17"/>
      <c r="E6" s="17"/>
      <c r="F6" s="17"/>
      <c r="G6" s="17"/>
      <c r="H6" s="9"/>
      <c r="I6" s="8"/>
      <c r="J6" s="8"/>
    </row>
    <row r="7" spans="1:7" ht="12.75">
      <c r="A7" s="16" t="s">
        <v>4</v>
      </c>
      <c r="B7" s="17"/>
      <c r="C7" s="17"/>
      <c r="D7" s="17"/>
      <c r="E7" s="17"/>
      <c r="F7" s="17"/>
      <c r="G7" s="17"/>
    </row>
    <row r="8" spans="1:7" ht="12.75">
      <c r="A8" s="16" t="s">
        <v>5</v>
      </c>
      <c r="B8" s="17"/>
      <c r="C8" s="17"/>
      <c r="D8" s="17"/>
      <c r="E8" s="17"/>
      <c r="F8" s="17"/>
      <c r="G8" s="17"/>
    </row>
    <row r="9" spans="1:7" ht="12.75">
      <c r="A9" s="16"/>
      <c r="B9" s="17"/>
      <c r="C9" s="17"/>
      <c r="D9" s="17"/>
      <c r="E9" s="17"/>
      <c r="F9" s="17"/>
      <c r="G9" s="17"/>
    </row>
    <row r="10" spans="1:10" ht="12.75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</row>
    <row r="11" spans="1:8" ht="52.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75</v>
      </c>
      <c r="H11" s="2" t="s">
        <v>77</v>
      </c>
    </row>
    <row r="12" spans="1:8" ht="63.75">
      <c r="A12" s="10" t="s">
        <v>13</v>
      </c>
      <c r="B12" s="10" t="s">
        <v>14</v>
      </c>
      <c r="C12" s="10" t="s">
        <v>15</v>
      </c>
      <c r="D12" s="11" t="s">
        <v>16</v>
      </c>
      <c r="E12" s="12">
        <v>0</v>
      </c>
      <c r="F12" s="12">
        <v>132612.08</v>
      </c>
      <c r="G12" s="12">
        <f>F12-E12</f>
        <v>132612.08</v>
      </c>
      <c r="H12" s="12"/>
    </row>
    <row r="13" spans="1:8" ht="63.75">
      <c r="A13" s="10" t="s">
        <v>13</v>
      </c>
      <c r="B13" s="10" t="s">
        <v>17</v>
      </c>
      <c r="C13" s="10" t="s">
        <v>15</v>
      </c>
      <c r="D13" s="11" t="s">
        <v>18</v>
      </c>
      <c r="E13" s="12">
        <v>0</v>
      </c>
      <c r="F13" s="12">
        <v>6362.84</v>
      </c>
      <c r="G13" s="12">
        <f>F13-E13</f>
        <v>6362.84</v>
      </c>
      <c r="H13" s="12"/>
    </row>
    <row r="14" spans="1:8" ht="63.75">
      <c r="A14" s="10" t="s">
        <v>13</v>
      </c>
      <c r="B14" s="10" t="s">
        <v>19</v>
      </c>
      <c r="C14" s="10" t="s">
        <v>15</v>
      </c>
      <c r="D14" s="11" t="s">
        <v>20</v>
      </c>
      <c r="E14" s="12">
        <v>219040</v>
      </c>
      <c r="F14" s="12">
        <v>0</v>
      </c>
      <c r="G14" s="12">
        <f>F14-E14</f>
        <v>-219040</v>
      </c>
      <c r="H14" s="12"/>
    </row>
    <row r="15" spans="1:8" ht="51">
      <c r="A15" s="10" t="s">
        <v>13</v>
      </c>
      <c r="B15" s="10" t="s">
        <v>21</v>
      </c>
      <c r="C15" s="10" t="s">
        <v>15</v>
      </c>
      <c r="D15" s="11" t="s">
        <v>22</v>
      </c>
      <c r="E15" s="12">
        <v>100</v>
      </c>
      <c r="F15" s="12">
        <v>23.4</v>
      </c>
      <c r="G15" s="12">
        <f>F15-E15</f>
        <v>-76.6</v>
      </c>
      <c r="H15" s="12"/>
    </row>
    <row r="16" spans="1:8" ht="51">
      <c r="A16" s="10" t="s">
        <v>13</v>
      </c>
      <c r="B16" s="10" t="s">
        <v>23</v>
      </c>
      <c r="C16" s="10" t="s">
        <v>15</v>
      </c>
      <c r="D16" s="11" t="s">
        <v>24</v>
      </c>
      <c r="E16" s="12">
        <v>8000</v>
      </c>
      <c r="F16" s="12">
        <v>1315.6</v>
      </c>
      <c r="G16" s="12">
        <f>F16-E16</f>
        <v>-6684.4</v>
      </c>
      <c r="H16" s="12"/>
    </row>
    <row r="17" spans="1:8" s="23" customFormat="1" ht="12.75">
      <c r="A17" s="20"/>
      <c r="B17" s="20"/>
      <c r="C17" s="20"/>
      <c r="D17" s="21" t="s">
        <v>78</v>
      </c>
      <c r="E17" s="22">
        <f>E16+E15+E14+E13+E12</f>
        <v>227140</v>
      </c>
      <c r="F17" s="22">
        <f>F16+F15+F14+F13+F12</f>
        <v>140313.91999999998</v>
      </c>
      <c r="G17" s="22">
        <f>G16+G15+G14+G13+G12</f>
        <v>-86826.08000000002</v>
      </c>
      <c r="H17" s="22">
        <f>F17*100/E17</f>
        <v>61.774200933345064</v>
      </c>
    </row>
    <row r="18" spans="1:8" ht="76.5">
      <c r="A18" s="10" t="s">
        <v>25</v>
      </c>
      <c r="B18" s="10" t="s">
        <v>26</v>
      </c>
      <c r="C18" s="10" t="s">
        <v>15</v>
      </c>
      <c r="D18" s="11" t="s">
        <v>27</v>
      </c>
      <c r="E18" s="12">
        <v>0</v>
      </c>
      <c r="F18" s="12">
        <v>14376.73</v>
      </c>
      <c r="G18" s="12">
        <f>F18-E18</f>
        <v>14376.73</v>
      </c>
      <c r="H18" s="12"/>
    </row>
    <row r="19" spans="1:8" ht="76.5">
      <c r="A19" s="10" t="s">
        <v>25</v>
      </c>
      <c r="B19" s="10" t="s">
        <v>28</v>
      </c>
      <c r="C19" s="10" t="s">
        <v>15</v>
      </c>
      <c r="D19" s="11" t="s">
        <v>29</v>
      </c>
      <c r="E19" s="12">
        <v>42440</v>
      </c>
      <c r="F19" s="12">
        <v>0</v>
      </c>
      <c r="G19" s="12">
        <f aca="true" t="shared" si="0" ref="G19:G46">F19-E19</f>
        <v>-42440</v>
      </c>
      <c r="H19" s="12"/>
    </row>
    <row r="20" spans="1:8" ht="76.5">
      <c r="A20" s="10" t="s">
        <v>25</v>
      </c>
      <c r="B20" s="10" t="s">
        <v>30</v>
      </c>
      <c r="C20" s="10" t="s">
        <v>15</v>
      </c>
      <c r="D20" s="14" t="s">
        <v>76</v>
      </c>
      <c r="E20" s="12">
        <v>0</v>
      </c>
      <c r="F20" s="12">
        <v>287.68</v>
      </c>
      <c r="G20" s="12">
        <f t="shared" si="0"/>
        <v>287.68</v>
      </c>
      <c r="H20" s="12"/>
    </row>
    <row r="21" spans="1:8" ht="76.5">
      <c r="A21" s="10" t="s">
        <v>25</v>
      </c>
      <c r="B21" s="10" t="s">
        <v>31</v>
      </c>
      <c r="C21" s="10" t="s">
        <v>15</v>
      </c>
      <c r="D21" s="14" t="s">
        <v>76</v>
      </c>
      <c r="E21" s="12">
        <v>880</v>
      </c>
      <c r="F21" s="12">
        <v>0</v>
      </c>
      <c r="G21" s="12">
        <f t="shared" si="0"/>
        <v>-880</v>
      </c>
      <c r="H21" s="12"/>
    </row>
    <row r="22" spans="1:8" ht="76.5">
      <c r="A22" s="10" t="s">
        <v>25</v>
      </c>
      <c r="B22" s="10" t="s">
        <v>32</v>
      </c>
      <c r="C22" s="10" t="s">
        <v>15</v>
      </c>
      <c r="D22" s="11" t="s">
        <v>33</v>
      </c>
      <c r="E22" s="12">
        <v>0</v>
      </c>
      <c r="F22" s="12">
        <v>21738.18</v>
      </c>
      <c r="G22" s="12">
        <f t="shared" si="0"/>
        <v>21738.18</v>
      </c>
      <c r="H22" s="12"/>
    </row>
    <row r="23" spans="1:8" ht="76.5">
      <c r="A23" s="10" t="s">
        <v>25</v>
      </c>
      <c r="B23" s="10" t="s">
        <v>34</v>
      </c>
      <c r="C23" s="10" t="s">
        <v>15</v>
      </c>
      <c r="D23" s="11" t="s">
        <v>35</v>
      </c>
      <c r="E23" s="12">
        <v>68710</v>
      </c>
      <c r="F23" s="12">
        <v>0</v>
      </c>
      <c r="G23" s="12">
        <f>F23-E23</f>
        <v>-68710</v>
      </c>
      <c r="H23" s="12"/>
    </row>
    <row r="24" spans="1:8" ht="76.5">
      <c r="A24" s="10" t="s">
        <v>25</v>
      </c>
      <c r="B24" s="10" t="s">
        <v>36</v>
      </c>
      <c r="C24" s="10" t="s">
        <v>15</v>
      </c>
      <c r="D24" s="11" t="s">
        <v>37</v>
      </c>
      <c r="E24" s="12">
        <v>0</v>
      </c>
      <c r="F24" s="12">
        <v>0.68</v>
      </c>
      <c r="G24" s="12">
        <f t="shared" si="0"/>
        <v>0.68</v>
      </c>
      <c r="H24" s="12"/>
    </row>
    <row r="25" spans="1:8" ht="76.5">
      <c r="A25" s="10" t="s">
        <v>25</v>
      </c>
      <c r="B25" s="10" t="s">
        <v>38</v>
      </c>
      <c r="C25" s="10" t="s">
        <v>15</v>
      </c>
      <c r="D25" s="11" t="s">
        <v>39</v>
      </c>
      <c r="E25" s="12">
        <v>3920</v>
      </c>
      <c r="F25" s="12">
        <v>0</v>
      </c>
      <c r="G25" s="12">
        <f t="shared" si="0"/>
        <v>-3920</v>
      </c>
      <c r="H25" s="12"/>
    </row>
    <row r="26" spans="1:8" s="23" customFormat="1" ht="12.75">
      <c r="A26" s="20"/>
      <c r="B26" s="20"/>
      <c r="C26" s="20"/>
      <c r="D26" s="21" t="s">
        <v>79</v>
      </c>
      <c r="E26" s="22">
        <f>E25+E24+E23+E22+E21+E20+E19+E18</f>
        <v>115950</v>
      </c>
      <c r="F26" s="22">
        <f>F25+F24+F23+F22+F21+F20+F19+F18</f>
        <v>36403.270000000004</v>
      </c>
      <c r="G26" s="22">
        <f>G25+G24+G23+G22+G21+G20+G19+G18</f>
        <v>-79546.73000000001</v>
      </c>
      <c r="H26" s="22">
        <f>F26*100/E26</f>
        <v>31.39566192324278</v>
      </c>
    </row>
    <row r="27" spans="1:8" ht="12.75">
      <c r="A27" s="10" t="s">
        <v>13</v>
      </c>
      <c r="B27" s="10" t="s">
        <v>40</v>
      </c>
      <c r="C27" s="10" t="s">
        <v>15</v>
      </c>
      <c r="D27" s="11" t="s">
        <v>41</v>
      </c>
      <c r="E27" s="12">
        <v>5000</v>
      </c>
      <c r="F27" s="12">
        <v>3940</v>
      </c>
      <c r="G27" s="12">
        <f t="shared" si="0"/>
        <v>-1060</v>
      </c>
      <c r="H27" s="12"/>
    </row>
    <row r="28" spans="1:8" ht="12.75">
      <c r="A28" s="10" t="s">
        <v>13</v>
      </c>
      <c r="B28" s="10" t="s">
        <v>42</v>
      </c>
      <c r="C28" s="10" t="s">
        <v>15</v>
      </c>
      <c r="D28" s="11" t="s">
        <v>43</v>
      </c>
      <c r="E28" s="12">
        <v>0</v>
      </c>
      <c r="F28" s="12">
        <v>1039.29</v>
      </c>
      <c r="G28" s="12">
        <f t="shared" si="0"/>
        <v>1039.29</v>
      </c>
      <c r="H28" s="12"/>
    </row>
    <row r="29" spans="1:8" s="23" customFormat="1" ht="12.75">
      <c r="A29" s="20"/>
      <c r="B29" s="20"/>
      <c r="C29" s="20"/>
      <c r="D29" s="21" t="s">
        <v>80</v>
      </c>
      <c r="E29" s="22">
        <f>E28+E27</f>
        <v>5000</v>
      </c>
      <c r="F29" s="22">
        <f>F28+F27</f>
        <v>4979.29</v>
      </c>
      <c r="G29" s="22">
        <f>G28+G27</f>
        <v>-20.710000000000036</v>
      </c>
      <c r="H29" s="22">
        <f>F29*100/E29</f>
        <v>99.5858</v>
      </c>
    </row>
    <row r="30" spans="1:8" ht="38.25">
      <c r="A30" s="10" t="s">
        <v>13</v>
      </c>
      <c r="B30" s="10" t="s">
        <v>44</v>
      </c>
      <c r="C30" s="10" t="s">
        <v>15</v>
      </c>
      <c r="D30" s="11" t="s">
        <v>45</v>
      </c>
      <c r="E30" s="12">
        <v>27940</v>
      </c>
      <c r="F30" s="12">
        <v>8027.18</v>
      </c>
      <c r="G30" s="12">
        <f t="shared" si="0"/>
        <v>-19912.82</v>
      </c>
      <c r="H30" s="12"/>
    </row>
    <row r="31" spans="1:8" ht="51">
      <c r="A31" s="10" t="s">
        <v>13</v>
      </c>
      <c r="B31" s="10" t="s">
        <v>46</v>
      </c>
      <c r="C31" s="10" t="s">
        <v>15</v>
      </c>
      <c r="D31" s="11" t="s">
        <v>47</v>
      </c>
      <c r="E31" s="12">
        <v>0</v>
      </c>
      <c r="F31" s="12">
        <v>572.6</v>
      </c>
      <c r="G31" s="12">
        <f t="shared" si="0"/>
        <v>572.6</v>
      </c>
      <c r="H31" s="12"/>
    </row>
    <row r="32" spans="1:8" s="23" customFormat="1" ht="12.75">
      <c r="A32" s="20"/>
      <c r="B32" s="20"/>
      <c r="C32" s="20"/>
      <c r="D32" s="21" t="s">
        <v>81</v>
      </c>
      <c r="E32" s="22">
        <f>E31+E30</f>
        <v>27940</v>
      </c>
      <c r="F32" s="22">
        <f>F31+F30</f>
        <v>8599.78</v>
      </c>
      <c r="G32" s="22">
        <f>G31+G30</f>
        <v>-19340.22</v>
      </c>
      <c r="H32" s="22">
        <f>F32*100/E32</f>
        <v>30.779455977093775</v>
      </c>
    </row>
    <row r="33" spans="1:8" ht="69.75" customHeight="1">
      <c r="A33" s="10" t="s">
        <v>13</v>
      </c>
      <c r="B33" s="10" t="s">
        <v>48</v>
      </c>
      <c r="C33" s="10" t="s">
        <v>15</v>
      </c>
      <c r="D33" s="11" t="s">
        <v>49</v>
      </c>
      <c r="E33" s="12">
        <v>133310</v>
      </c>
      <c r="F33" s="12">
        <v>21458.19</v>
      </c>
      <c r="G33" s="12">
        <f t="shared" si="0"/>
        <v>-111851.81</v>
      </c>
      <c r="H33" s="12"/>
    </row>
    <row r="34" spans="1:8" ht="71.25" customHeight="1">
      <c r="A34" s="10" t="s">
        <v>13</v>
      </c>
      <c r="B34" s="10" t="s">
        <v>50</v>
      </c>
      <c r="C34" s="10" t="s">
        <v>15</v>
      </c>
      <c r="D34" s="11" t="s">
        <v>51</v>
      </c>
      <c r="E34" s="12">
        <v>0</v>
      </c>
      <c r="F34" s="12">
        <v>898.07</v>
      </c>
      <c r="G34" s="12">
        <f t="shared" si="0"/>
        <v>898.07</v>
      </c>
      <c r="H34" s="12"/>
    </row>
    <row r="35" spans="1:8" ht="66.75" customHeight="1">
      <c r="A35" s="10" t="s">
        <v>13</v>
      </c>
      <c r="B35" s="10" t="s">
        <v>52</v>
      </c>
      <c r="C35" s="10" t="s">
        <v>15</v>
      </c>
      <c r="D35" s="11" t="s">
        <v>53</v>
      </c>
      <c r="E35" s="12">
        <v>5000</v>
      </c>
      <c r="F35" s="12">
        <v>-436.16</v>
      </c>
      <c r="G35" s="12">
        <f t="shared" si="0"/>
        <v>-5436.16</v>
      </c>
      <c r="H35" s="12"/>
    </row>
    <row r="36" spans="1:8" ht="66" customHeight="1">
      <c r="A36" s="10" t="s">
        <v>13</v>
      </c>
      <c r="B36" s="10" t="s">
        <v>54</v>
      </c>
      <c r="C36" s="10" t="s">
        <v>15</v>
      </c>
      <c r="D36" s="11" t="s">
        <v>55</v>
      </c>
      <c r="E36" s="12">
        <v>0</v>
      </c>
      <c r="F36" s="12">
        <v>21.66</v>
      </c>
      <c r="G36" s="12">
        <f t="shared" si="0"/>
        <v>21.66</v>
      </c>
      <c r="H36" s="12"/>
    </row>
    <row r="37" spans="1:8" s="23" customFormat="1" ht="12.75">
      <c r="A37" s="20"/>
      <c r="B37" s="20"/>
      <c r="C37" s="20"/>
      <c r="D37" s="21" t="s">
        <v>82</v>
      </c>
      <c r="E37" s="22">
        <f>E36+E35+E34+E33</f>
        <v>138310</v>
      </c>
      <c r="F37" s="22">
        <f>F36+F35+F34+F33</f>
        <v>21941.76</v>
      </c>
      <c r="G37" s="22">
        <f>G36+G35+G34+G33</f>
        <v>-116368.23999999999</v>
      </c>
      <c r="H37" s="22">
        <f aca="true" t="shared" si="1" ref="H37:H47">F37*100/E37</f>
        <v>15.864189140336924</v>
      </c>
    </row>
    <row r="38" spans="1:8" ht="63.75">
      <c r="A38" s="10" t="s">
        <v>56</v>
      </c>
      <c r="B38" s="10" t="s">
        <v>57</v>
      </c>
      <c r="C38" s="10" t="s">
        <v>15</v>
      </c>
      <c r="D38" s="11" t="s">
        <v>58</v>
      </c>
      <c r="E38" s="12">
        <v>24590</v>
      </c>
      <c r="F38" s="12">
        <v>1800</v>
      </c>
      <c r="G38" s="12">
        <f t="shared" si="0"/>
        <v>-22790</v>
      </c>
      <c r="H38" s="22">
        <f t="shared" si="1"/>
        <v>7.320048800325336</v>
      </c>
    </row>
    <row r="39" spans="1:8" ht="76.5">
      <c r="A39" s="10" t="s">
        <v>59</v>
      </c>
      <c r="B39" s="10" t="s">
        <v>60</v>
      </c>
      <c r="C39" s="10" t="s">
        <v>61</v>
      </c>
      <c r="D39" s="11" t="s">
        <v>62</v>
      </c>
      <c r="E39" s="12">
        <v>34730</v>
      </c>
      <c r="F39" s="12">
        <v>4808.26</v>
      </c>
      <c r="G39" s="12">
        <f t="shared" si="0"/>
        <v>-29921.739999999998</v>
      </c>
      <c r="H39" s="22">
        <f t="shared" si="1"/>
        <v>13.844687589979845</v>
      </c>
    </row>
    <row r="40" spans="1:8" ht="51">
      <c r="A40" s="10" t="s">
        <v>59</v>
      </c>
      <c r="B40" s="10" t="s">
        <v>63</v>
      </c>
      <c r="C40" s="10" t="s">
        <v>64</v>
      </c>
      <c r="D40" s="11" t="s">
        <v>65</v>
      </c>
      <c r="E40" s="12">
        <v>21560</v>
      </c>
      <c r="F40" s="12">
        <v>21526.11</v>
      </c>
      <c r="G40" s="12">
        <f t="shared" si="0"/>
        <v>-33.88999999999942</v>
      </c>
      <c r="H40" s="22">
        <f t="shared" si="1"/>
        <v>99.8428107606679</v>
      </c>
    </row>
    <row r="41" spans="1:8" s="23" customFormat="1" ht="12.75">
      <c r="A41" s="24" t="s">
        <v>84</v>
      </c>
      <c r="B41" s="25"/>
      <c r="C41" s="25"/>
      <c r="D41" s="26"/>
      <c r="E41" s="19">
        <f>E40+E39+E38+E36+E35+E34+E33+E31+E30+E28+E27+E25+E24+E23+E22+E21+E20+E19+E18+E16+E15+E14+E13+E12</f>
        <v>595220</v>
      </c>
      <c r="F41" s="19">
        <f>F40+F39+F38+F36+F35+F34+F33+F31+F30+F28+F27+F25+F24+F23+F22+F21+F20+F19+F18+F16+F15+F14+F13+F12</f>
        <v>240372.38999999996</v>
      </c>
      <c r="G41" s="22">
        <f t="shared" si="0"/>
        <v>-354847.61000000004</v>
      </c>
      <c r="H41" s="22">
        <f t="shared" si="1"/>
        <v>40.38378918719128</v>
      </c>
    </row>
    <row r="42" spans="1:8" ht="25.5">
      <c r="A42" s="10" t="s">
        <v>56</v>
      </c>
      <c r="B42" s="10" t="s">
        <v>66</v>
      </c>
      <c r="C42" s="10" t="s">
        <v>67</v>
      </c>
      <c r="D42" s="11" t="s">
        <v>68</v>
      </c>
      <c r="E42" s="12">
        <v>1132380</v>
      </c>
      <c r="F42" s="12">
        <v>583100</v>
      </c>
      <c r="G42" s="12">
        <f t="shared" si="0"/>
        <v>-549280</v>
      </c>
      <c r="H42" s="22">
        <f t="shared" si="1"/>
        <v>51.4933149649411</v>
      </c>
    </row>
    <row r="43" spans="1:8" ht="38.25">
      <c r="A43" s="10" t="s">
        <v>56</v>
      </c>
      <c r="B43" s="10" t="s">
        <v>69</v>
      </c>
      <c r="C43" s="10" t="s">
        <v>67</v>
      </c>
      <c r="D43" s="11" t="s">
        <v>70</v>
      </c>
      <c r="E43" s="12">
        <v>66200</v>
      </c>
      <c r="F43" s="12">
        <v>33120</v>
      </c>
      <c r="G43" s="12">
        <f t="shared" si="0"/>
        <v>-33080</v>
      </c>
      <c r="H43" s="22">
        <f t="shared" si="1"/>
        <v>50.03021148036254</v>
      </c>
    </row>
    <row r="44" spans="1:8" ht="63.75">
      <c r="A44" s="10" t="s">
        <v>56</v>
      </c>
      <c r="B44" s="10" t="s">
        <v>71</v>
      </c>
      <c r="C44" s="10" t="s">
        <v>67</v>
      </c>
      <c r="D44" s="11" t="s">
        <v>72</v>
      </c>
      <c r="E44" s="12">
        <v>52180</v>
      </c>
      <c r="F44" s="12">
        <v>0</v>
      </c>
      <c r="G44" s="12">
        <f t="shared" si="0"/>
        <v>-52180</v>
      </c>
      <c r="H44" s="22">
        <f t="shared" si="1"/>
        <v>0</v>
      </c>
    </row>
    <row r="45" spans="1:8" ht="25.5">
      <c r="A45" s="10" t="s">
        <v>56</v>
      </c>
      <c r="B45" s="10" t="s">
        <v>73</v>
      </c>
      <c r="C45" s="10" t="s">
        <v>67</v>
      </c>
      <c r="D45" s="11" t="s">
        <v>74</v>
      </c>
      <c r="E45" s="12">
        <v>3233260</v>
      </c>
      <c r="F45" s="12">
        <v>1047840</v>
      </c>
      <c r="G45" s="12">
        <f t="shared" si="0"/>
        <v>-2185420</v>
      </c>
      <c r="H45" s="22">
        <f t="shared" si="1"/>
        <v>32.40815771079344</v>
      </c>
    </row>
    <row r="46" spans="1:8" ht="12.75">
      <c r="A46" s="27" t="s">
        <v>83</v>
      </c>
      <c r="B46" s="27"/>
      <c r="C46" s="27"/>
      <c r="D46" s="28"/>
      <c r="E46" s="32">
        <f>E42+E43+E44+E45</f>
        <v>4484020</v>
      </c>
      <c r="F46" s="32">
        <f>F42+F43+F44+F45</f>
        <v>1664060</v>
      </c>
      <c r="G46" s="32">
        <f>G42+G43+G44+G45</f>
        <v>-2819960</v>
      </c>
      <c r="H46" s="34">
        <f t="shared" si="1"/>
        <v>37.11089602633351</v>
      </c>
    </row>
    <row r="47" spans="1:8" ht="13.5">
      <c r="A47" s="29" t="s">
        <v>85</v>
      </c>
      <c r="B47" s="30"/>
      <c r="C47" s="30"/>
      <c r="D47" s="31"/>
      <c r="E47" s="13">
        <v>5079240</v>
      </c>
      <c r="F47" s="13">
        <v>1904432.39</v>
      </c>
      <c r="G47" s="15">
        <f>E47-F47</f>
        <v>3174807.6100000003</v>
      </c>
      <c r="H47" s="33">
        <f t="shared" si="1"/>
        <v>37.49443597861097</v>
      </c>
    </row>
    <row r="48" ht="42.75" customHeight="1">
      <c r="A48" s="1"/>
    </row>
    <row r="49" ht="42.75" customHeight="1">
      <c r="A49" s="1"/>
    </row>
  </sheetData>
  <sheetProtection/>
  <mergeCells count="8">
    <mergeCell ref="A41:D41"/>
    <mergeCell ref="A46:D46"/>
    <mergeCell ref="A47:D47"/>
    <mergeCell ref="A9:G9"/>
    <mergeCell ref="A1:F1"/>
    <mergeCell ref="A6:G6"/>
    <mergeCell ref="A7:G7"/>
    <mergeCell ref="A8:G8"/>
  </mergeCells>
  <printOptions/>
  <pageMargins left="0.75" right="0.15" top="0.32" bottom="0.3" header="0.14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XTreme</cp:lastModifiedBy>
  <cp:lastPrinted>2014-07-04T06:38:27Z</cp:lastPrinted>
  <dcterms:created xsi:type="dcterms:W3CDTF">2002-03-11T10:22:12Z</dcterms:created>
  <dcterms:modified xsi:type="dcterms:W3CDTF">2014-07-04T06:42:04Z</dcterms:modified>
  <cp:category/>
  <cp:version/>
  <cp:contentType/>
  <cp:contentStatus/>
</cp:coreProperties>
</file>