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 activeTab="2"/>
  </bookViews>
  <sheets>
    <sheet name="Постановление" sheetId="15" r:id="rId1"/>
    <sheet name="МП прил 1" sheetId="14" r:id="rId2"/>
    <sheet name="МП прил 2" sheetId="1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1">'МП прил 1'!$A$1:$P$22</definedName>
    <definedName name="_xlnm.Print_Area" localSheetId="2">'МП прил 2'!$A$1:$J$13</definedName>
    <definedName name="_xlnm.Print_Area" localSheetId="0">Постановление!$A$1:$G$29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I10" i="14" l="1"/>
  <c r="J10" i="14"/>
  <c r="K10" i="14"/>
  <c r="N10" i="14"/>
  <c r="O10" i="14"/>
  <c r="H10" i="14"/>
  <c r="P21" i="14"/>
  <c r="P20" i="14"/>
  <c r="P19" i="14"/>
  <c r="P18" i="14"/>
  <c r="L17" i="14"/>
  <c r="L10" i="14" s="1"/>
  <c r="P17" i="14"/>
  <c r="H9" i="17"/>
  <c r="M15" i="14"/>
  <c r="P15" i="14" s="1"/>
  <c r="P13" i="14"/>
  <c r="P12" i="14"/>
  <c r="F18" i="15"/>
  <c r="C18" i="15"/>
  <c r="M10" i="14" l="1"/>
  <c r="P14" i="14"/>
  <c r="P16" i="14"/>
  <c r="P10" i="14" s="1"/>
  <c r="C19" i="15"/>
  <c r="F17" i="15"/>
  <c r="G9" i="17" l="1"/>
  <c r="C21" i="15"/>
  <c r="F20" i="15"/>
  <c r="C20" i="15"/>
  <c r="F21" i="15"/>
  <c r="H21" i="15" s="1"/>
  <c r="Q10" i="14"/>
  <c r="C17" i="15"/>
  <c r="J12" i="17"/>
  <c r="C16" i="15" l="1"/>
  <c r="H20" i="15"/>
  <c r="E9" i="17"/>
  <c r="F19" i="15"/>
  <c r="H19" i="15" s="1"/>
  <c r="D9" i="17"/>
  <c r="H17" i="15"/>
  <c r="F9" i="17" l="1"/>
  <c r="F16" i="15"/>
  <c r="H16" i="15" s="1"/>
  <c r="I9" i="17"/>
  <c r="R10" i="14"/>
  <c r="K12" i="17"/>
  <c r="J9" i="17" l="1"/>
  <c r="L12" i="17"/>
</calcChain>
</file>

<file path=xl/sharedStrings.xml><?xml version="1.0" encoding="utf-8"?>
<sst xmlns="http://schemas.openxmlformats.org/spreadsheetml/2006/main" count="115" uniqueCount="63">
  <si>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</si>
  <si>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</si>
  <si>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</si>
  <si>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</si>
  <si>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</si>
  <si>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</si>
  <si>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</si>
  <si>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</si>
  <si>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</si>
  <si>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</si>
  <si>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</si>
  <si>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</si>
  <si>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</si>
  <si>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</si>
  <si>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</si>
  <si>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</si>
  <si>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</si>
  <si>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</si>
  <si>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</si>
  <si>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РОССИЙСКАЯ ФЕДЕРАЦИЯ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</si>
  <si>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</si>
  <si>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</si>
  <si>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</si>
  <si>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П О С Т А Н О В Л Я Ю :</t>
  </si>
  <si>
    <t>тыс.руб.</t>
  </si>
  <si>
    <t>«общий объём финансирования  Программы</t>
  </si>
  <si>
    <t>в том числе по годам:</t>
  </si>
  <si>
    <t xml:space="preserve">заменить на </t>
  </si>
  <si>
    <t>ЕРМАКОВСКИЙ РАЙОН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</si>
  <si>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</si>
  <si>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</si>
  <si>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</si>
  <si>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</si>
  <si>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</si>
  <si>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</si>
  <si>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</si>
  <si>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</si>
  <si>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</si>
  <si>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>2018 год</t>
  </si>
  <si>
    <t>0801</t>
  </si>
  <si>
    <t>Сумма  на  год</t>
  </si>
  <si>
    <t>Изменения</t>
  </si>
  <si>
    <t>Сумма с учетом изменений</t>
  </si>
  <si>
    <t>Приложение № 1
к муниципальной программе Разъезженского сельсовета
«Развитие культуры» на 2014-2018 годы</t>
  </si>
  <si>
    <t>Глава Разъезженского сельсовета                                        Т.Ф. Вербовская</t>
  </si>
  <si>
    <t xml:space="preserve">1.  В приложении «Муниципальная программа Разъезженского сельсовета «Развитие культуры»  на 2014-2018 годы», в разделе 1 «Паспорт муниципальной программы» по строке таблицы  «Ресурсное обеспечение программы» слова ,  </t>
  </si>
  <si>
    <t>О внесении изменений и дополнений в постановление администрации Разъезженского сельсовета Ермаковского  района  от  06.11.2013 г.  № 70 п. «Об утверждении Муниципальной программы Разъезженского сельсовета «Развитие культуры»</t>
  </si>
  <si>
    <t>2.  Приложение 1 к  «Муниципальной программе Разъезженского сельсовета «Развитие культуры»  на 2014-2019 годы»  - изложить в новой редакции согласно приложения  № 1 настоящего постановления</t>
  </si>
  <si>
    <t>3.  Приложение 2 к  «Муниципальной программе Разъезженского сельсовета «Развитие культуры»  на 2014-2019 годы»  - изложить в новой редакции согласно приложения  № 2 настоящего постановления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</si>
  <si>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2014-2019 годы</t>
  </si>
  <si>
    <t>Итого на  
2014-2019 годы</t>
  </si>
  <si>
    <t>2019 год</t>
  </si>
  <si>
    <t>Приложение № 2
к муниципальной программе Разъезженского сельсовета
«Развитие культуры» на 2014-2019 годы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</si>
  <si>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</si>
  <si>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4. Настоящее Постановление вступает в силу в день, следующий за днём его обнародования на территории Разъезженского сельсовета.</t>
  </si>
  <si>
    <t>50900L5580</t>
  </si>
  <si>
    <t>50900R5580</t>
  </si>
  <si>
    <t>На основании статьи 30 Устава Разъезженского сельсовета, решения Разъезженского сельского Совета депутатов от 26.06.2017 № 25в-66 р. «О внесении изменений и дополнений  в решение Совета депутатов от 26.12.2016 г. № 19-49 р. «О бюджете Разъезженского сельсовета на 2017 год и плановый период 2018-2019 годов», постановления администрации Разъезженского сельсовета от 09.08.2013 № 51 п. «Об  утверждении  Порядка  принятия  решений  о разработке долгосрочных целевых  программ и   их  формирования  и   реализации,  Порядка проведения и критерии  оценки эффективности реализации  долгосрочных  целевых  программ в муниципальном  образовании  Разъезженский  сельсовет»</t>
  </si>
  <si>
    <t>Внести изменения в паспорт муниципальной программы  «Развитие культуры»  на 2014-2019 годы в редакции от 01.11.2016 г.  № 82 п. :</t>
  </si>
  <si>
    <t xml:space="preserve">« 04 »  сентября  2017 года                                                      </t>
  </si>
  <si>
    <t>№ 50 п.</t>
  </si>
  <si>
    <t>Приложение № 1
к Постановлению администрации Разъезженского сельсовета
№ 50 п от 04.09.2017 г.</t>
  </si>
  <si>
    <t>Приложение № 2
к Постановлению администрации Разъезженского сельсовета
№ 50 п от 04.09.2017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</si>
</sst>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#,##0.00_ ;\-#,##0.00\ 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 Cyr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3" fillId="0" borderId="0"/>
  </cellStyleXfs>
  <cellXfs count="145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7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6" fontId="15" fillId="0" borderId="2" xfId="0" applyNumberFormat="1" applyFont="1" applyBorder="1" applyAlignment="1">
      <alignment horizontal="center" vertical="top" wrapText="1"/>
    </xf>
    <xf numFmtId="165" fontId="17" fillId="0" borderId="0" xfId="0" applyNumberFormat="1" applyFont="1"/>
    <xf numFmtId="0" fontId="2" fillId="0" borderId="2" xfId="0" applyFont="1" applyBorder="1" applyAlignment="1">
      <alignment horizontal="left" vertical="top" wrapText="1" indent="3"/>
    </xf>
    <xf numFmtId="166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 indent="3"/>
    </xf>
    <xf numFmtId="165" fontId="2" fillId="0" borderId="0" xfId="0" applyNumberFormat="1" applyFont="1" applyAlignment="1">
      <alignment horizontal="right" vertical="top" wrapText="1"/>
    </xf>
    <xf numFmtId="0" fontId="10" fillId="0" borderId="0" xfId="0" applyFont="1" applyFill="1" applyBorder="1" applyAlignment="1">
      <alignment wrapText="1"/>
    </xf>
    <xf numFmtId="4" fontId="11" fillId="0" borderId="0" xfId="0" applyNumberFormat="1" applyFont="1" applyBorder="1"/>
    <xf numFmtId="0" fontId="10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66" fontId="7" fillId="0" borderId="3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49" fontId="7" fillId="0" borderId="38" xfId="0" applyNumberFormat="1" applyFont="1" applyBorder="1" applyAlignment="1">
      <alignment horizontal="center" vertical="center" wrapText="1"/>
    </xf>
    <xf numFmtId="0" fontId="20" fillId="0" borderId="0" xfId="0" applyFont="1"/>
    <xf numFmtId="166" fontId="21" fillId="0" borderId="0" xfId="0" applyNumberFormat="1" applyFont="1" applyBorder="1"/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2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6" fontId="2" fillId="0" borderId="40" xfId="0" applyNumberFormat="1" applyFont="1" applyBorder="1" applyAlignment="1">
      <alignment horizontal="center" vertical="center" wrapText="1"/>
    </xf>
    <xf numFmtId="166" fontId="2" fillId="0" borderId="41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166" fontId="2" fillId="0" borderId="43" xfId="0" applyNumberFormat="1" applyFont="1" applyBorder="1" applyAlignment="1">
      <alignment horizontal="center" vertical="center" wrapText="1"/>
    </xf>
    <xf numFmtId="2" fontId="15" fillId="2" borderId="0" xfId="0" applyNumberFormat="1" applyFont="1" applyFill="1" applyAlignment="1">
      <alignment wrapText="1"/>
    </xf>
    <xf numFmtId="2" fontId="15" fillId="0" borderId="0" xfId="0" applyNumberFormat="1" applyFont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6" fontId="15" fillId="0" borderId="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66" fontId="2" fillId="0" borderId="39" xfId="0" applyNumberFormat="1" applyFont="1" applyBorder="1" applyAlignment="1">
      <alignment horizontal="center" vertical="center" wrapText="1"/>
    </xf>
    <xf numFmtId="166" fontId="2" fillId="0" borderId="47" xfId="0" applyNumberFormat="1" applyFont="1" applyBorder="1" applyAlignment="1">
      <alignment horizontal="center" vertical="center" wrapText="1"/>
    </xf>
    <xf numFmtId="166" fontId="2" fillId="0" borderId="31" xfId="0" applyNumberFormat="1" applyFont="1" applyBorder="1" applyAlignment="1">
      <alignment horizontal="center" vertical="center" wrapText="1"/>
    </xf>
    <xf numFmtId="166" fontId="7" fillId="0" borderId="44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2" fillId="0" borderId="4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166" fontId="2" fillId="0" borderId="3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9" zoomScale="120" zoomScaleNormal="100" workbookViewId="0">
      <selection activeCell="F10" sqref="F10"/>
    </sheetView>
  </sheetViews>
  <sheetFormatPr defaultColWidth="9.140625" defaultRowHeight="12.75" x14ac:dyDescent="0.2"/>
  <cols>
    <col min="1" max="1" width="31.85546875" style="3" customWidth="1"/>
    <col min="2" max="2" width="9.7109375" style="3" customWidth="1"/>
    <col min="3" max="3" width="10" style="3" customWidth="1"/>
    <col min="4" max="4" width="9.5703125" style="3" customWidth="1"/>
    <col min="5" max="5" width="12.7109375" style="3" customWidth="1"/>
    <col min="6" max="6" width="8.42578125" style="3" customWidth="1"/>
    <col min="7" max="7" width="9.5703125" style="3" customWidth="1"/>
    <col min="8" max="16384" width="9.140625" style="3"/>
  </cols>
  <sheetData>
    <row r="1" spans="1:8" ht="16.5" customHeight="1" x14ac:dyDescent="0.25">
      <c r="A1" s="94" t="s">
        <v>19</v>
      </c>
      <c r="B1" s="94"/>
      <c r="C1" s="94"/>
      <c r="D1" s="94"/>
      <c r="E1" s="94"/>
      <c r="F1" s="94"/>
      <c r="G1" s="94"/>
    </row>
    <row r="2" spans="1:8" ht="14.25" customHeight="1" x14ac:dyDescent="0.25">
      <c r="A2" s="94" t="s">
        <v>28</v>
      </c>
      <c r="B2" s="94"/>
      <c r="C2" s="94"/>
      <c r="D2" s="94"/>
      <c r="E2" s="94"/>
      <c r="F2" s="94"/>
      <c r="G2" s="94"/>
    </row>
    <row r="3" spans="1:8" ht="15.75" customHeight="1" x14ac:dyDescent="0.25">
      <c r="A3" s="94" t="s">
        <v>20</v>
      </c>
      <c r="B3" s="94"/>
      <c r="C3" s="94"/>
      <c r="D3" s="94"/>
      <c r="E3" s="94"/>
      <c r="F3" s="94"/>
      <c r="G3" s="94"/>
    </row>
    <row r="4" spans="1:8" ht="9.75" customHeight="1" x14ac:dyDescent="0.25">
      <c r="A4" s="93"/>
      <c r="B4" s="93"/>
      <c r="C4" s="93"/>
      <c r="D4" s="93"/>
      <c r="E4" s="93"/>
      <c r="F4" s="93"/>
      <c r="G4" s="93"/>
    </row>
    <row r="5" spans="1:8" ht="15.75" x14ac:dyDescent="0.25">
      <c r="A5" s="94" t="s">
        <v>21</v>
      </c>
      <c r="B5" s="94"/>
      <c r="C5" s="94"/>
      <c r="D5" s="94"/>
      <c r="E5" s="94"/>
      <c r="F5" s="94"/>
      <c r="G5" s="94"/>
    </row>
    <row r="6" spans="1:8" ht="6.75" customHeight="1" x14ac:dyDescent="0.2">
      <c r="A6" s="95"/>
      <c r="B6" s="95"/>
      <c r="C6" s="95"/>
      <c r="D6" s="95"/>
      <c r="E6" s="95"/>
      <c r="F6" s="95"/>
      <c r="G6" s="95"/>
    </row>
    <row r="7" spans="1:8" ht="15.75" x14ac:dyDescent="0.25">
      <c r="A7" s="90" t="s">
        <v>59</v>
      </c>
      <c r="B7" s="56"/>
      <c r="C7" s="92" t="s">
        <v>22</v>
      </c>
      <c r="D7" s="92"/>
      <c r="E7" s="92"/>
      <c r="F7" s="92" t="s">
        <v>60</v>
      </c>
      <c r="G7" s="92"/>
    </row>
    <row r="8" spans="1:8" ht="9.75" customHeight="1" x14ac:dyDescent="0.25">
      <c r="A8" s="93"/>
      <c r="B8" s="93"/>
      <c r="C8" s="93"/>
      <c r="D8" s="93"/>
      <c r="E8" s="93"/>
      <c r="F8" s="93"/>
      <c r="G8" s="93"/>
    </row>
    <row r="9" spans="1:8" ht="90" customHeight="1" x14ac:dyDescent="0.25">
      <c r="A9" s="97" t="s">
        <v>46</v>
      </c>
      <c r="B9" s="97"/>
      <c r="C9" s="97"/>
      <c r="D9" s="57"/>
      <c r="E9" s="57"/>
      <c r="F9" s="57"/>
      <c r="G9" s="57"/>
    </row>
    <row r="10" spans="1:8" ht="9" customHeight="1" x14ac:dyDescent="0.25">
      <c r="A10" s="5"/>
      <c r="B10" s="5"/>
      <c r="C10" s="5"/>
      <c r="D10" s="57"/>
      <c r="E10" s="57"/>
      <c r="F10" s="57"/>
      <c r="G10" s="57"/>
    </row>
    <row r="11" spans="1:8" ht="139.5" customHeight="1" x14ac:dyDescent="0.25">
      <c r="A11" s="92" t="s">
        <v>57</v>
      </c>
      <c r="B11" s="92"/>
      <c r="C11" s="92"/>
      <c r="D11" s="92"/>
      <c r="E11" s="92"/>
      <c r="F11" s="92"/>
      <c r="G11" s="92"/>
    </row>
    <row r="12" spans="1:8" ht="24.75" customHeight="1" x14ac:dyDescent="0.25">
      <c r="A12" s="96" t="s">
        <v>23</v>
      </c>
      <c r="B12" s="96"/>
      <c r="C12" s="96"/>
      <c r="D12" s="96"/>
      <c r="E12" s="96"/>
      <c r="F12" s="96"/>
      <c r="G12" s="96"/>
    </row>
    <row r="13" spans="1:8" ht="37.5" customHeight="1" x14ac:dyDescent="0.25">
      <c r="A13" s="92" t="s">
        <v>58</v>
      </c>
      <c r="B13" s="92"/>
      <c r="C13" s="92"/>
      <c r="D13" s="92"/>
      <c r="E13" s="92"/>
      <c r="F13" s="92"/>
      <c r="G13" s="92"/>
    </row>
    <row r="14" spans="1:8" ht="12.75" customHeight="1" x14ac:dyDescent="0.25">
      <c r="A14" s="56"/>
      <c r="B14" s="56"/>
      <c r="C14" s="56"/>
      <c r="D14" s="56"/>
      <c r="E14" s="56"/>
      <c r="F14" s="56"/>
      <c r="G14" s="56"/>
    </row>
    <row r="15" spans="1:8" ht="45" customHeight="1" x14ac:dyDescent="0.25">
      <c r="A15" s="92" t="s">
        <v>45</v>
      </c>
      <c r="B15" s="92"/>
      <c r="C15" s="92"/>
      <c r="D15" s="92"/>
      <c r="E15" s="92"/>
      <c r="F15" s="92"/>
      <c r="G15" s="92"/>
    </row>
    <row r="16" spans="1:8" ht="15.75" customHeight="1" x14ac:dyDescent="0.25">
      <c r="A16" s="93" t="s">
        <v>25</v>
      </c>
      <c r="B16" s="93"/>
      <c r="C16" s="69">
        <f>C17+C19+C20+C21+C18</f>
        <v>11037.599999999999</v>
      </c>
      <c r="D16" s="57" t="s">
        <v>24</v>
      </c>
      <c r="E16" s="57" t="s">
        <v>27</v>
      </c>
      <c r="F16" s="57">
        <f>'МП прил 1'!P10</f>
        <v>13434.29</v>
      </c>
      <c r="G16" s="57" t="s">
        <v>24</v>
      </c>
      <c r="H16" s="4">
        <f>F16-C16</f>
        <v>2396.6900000000023</v>
      </c>
    </row>
    <row r="17" spans="1:8" ht="17.25" hidden="1" customHeight="1" x14ac:dyDescent="0.25">
      <c r="A17" s="58" t="s">
        <v>26</v>
      </c>
      <c r="B17" s="58" t="s">
        <v>5</v>
      </c>
      <c r="C17" s="58">
        <f>'МП прил 1'!H10</f>
        <v>1891.06</v>
      </c>
      <c r="D17" s="58" t="s">
        <v>24</v>
      </c>
      <c r="E17" s="58" t="s">
        <v>27</v>
      </c>
      <c r="F17" s="58">
        <f>'МП прил 1'!H10</f>
        <v>1891.06</v>
      </c>
      <c r="G17" s="58" t="s">
        <v>24</v>
      </c>
      <c r="H17" s="4">
        <f>F17-C17</f>
        <v>0</v>
      </c>
    </row>
    <row r="18" spans="1:8" ht="17.25" hidden="1" customHeight="1" x14ac:dyDescent="0.25">
      <c r="A18" s="58"/>
      <c r="B18" s="58" t="s">
        <v>6</v>
      </c>
      <c r="C18" s="68">
        <f>'МП прил 1'!J10</f>
        <v>2604.41</v>
      </c>
      <c r="D18" s="58" t="s">
        <v>24</v>
      </c>
      <c r="E18" s="58" t="s">
        <v>27</v>
      </c>
      <c r="F18" s="68">
        <f>'МП прил 1'!J10</f>
        <v>2604.41</v>
      </c>
      <c r="G18" s="58" t="s">
        <v>24</v>
      </c>
      <c r="H18" s="4"/>
    </row>
    <row r="19" spans="1:8" ht="15" customHeight="1" x14ac:dyDescent="0.25">
      <c r="A19" s="57" t="s">
        <v>26</v>
      </c>
      <c r="B19" s="59" t="s">
        <v>10</v>
      </c>
      <c r="C19" s="69">
        <f>'МП прил 1'!K10</f>
        <v>2180.71</v>
      </c>
      <c r="D19" s="57" t="s">
        <v>24</v>
      </c>
      <c r="E19" s="57" t="s">
        <v>27</v>
      </c>
      <c r="F19" s="69">
        <f>'МП прил 1'!M10</f>
        <v>2563.9</v>
      </c>
      <c r="G19" s="57" t="s">
        <v>24</v>
      </c>
      <c r="H19" s="4">
        <f>F19-C19</f>
        <v>383.19000000000005</v>
      </c>
    </row>
    <row r="20" spans="1:8" ht="15" hidden="1" customHeight="1" x14ac:dyDescent="0.25">
      <c r="A20" s="58"/>
      <c r="B20" s="58" t="s">
        <v>38</v>
      </c>
      <c r="C20" s="68">
        <f>'МП прил 1'!N10</f>
        <v>2180.71</v>
      </c>
      <c r="D20" s="58" t="s">
        <v>24</v>
      </c>
      <c r="E20" s="58" t="s">
        <v>27</v>
      </c>
      <c r="F20" s="68">
        <f>'МП прил 1'!N10</f>
        <v>2180.71</v>
      </c>
      <c r="G20" s="58" t="s">
        <v>24</v>
      </c>
      <c r="H20" s="4">
        <f>F20-C20</f>
        <v>0</v>
      </c>
    </row>
    <row r="21" spans="1:8" ht="15" hidden="1" customHeight="1" x14ac:dyDescent="0.25">
      <c r="A21" s="58"/>
      <c r="B21" s="58" t="s">
        <v>51</v>
      </c>
      <c r="C21" s="68">
        <f>'МП прил 1'!O10</f>
        <v>2180.71</v>
      </c>
      <c r="D21" s="58" t="s">
        <v>24</v>
      </c>
      <c r="E21" s="58" t="s">
        <v>27</v>
      </c>
      <c r="F21" s="68">
        <f>'МП прил 1'!O10</f>
        <v>2180.71</v>
      </c>
      <c r="G21" s="58" t="s">
        <v>24</v>
      </c>
      <c r="H21" s="4">
        <f>F21-C21</f>
        <v>0</v>
      </c>
    </row>
    <row r="22" spans="1:8" ht="11.25" customHeight="1" x14ac:dyDescent="0.25">
      <c r="A22" s="57"/>
      <c r="B22" s="57"/>
      <c r="C22" s="57"/>
      <c r="D22" s="57"/>
      <c r="E22" s="57"/>
      <c r="F22" s="57"/>
      <c r="G22" s="57"/>
    </row>
    <row r="23" spans="1:8" ht="51" customHeight="1" x14ac:dyDescent="0.25">
      <c r="A23" s="98" t="s">
        <v>47</v>
      </c>
      <c r="B23" s="98"/>
      <c r="C23" s="98"/>
      <c r="D23" s="98"/>
      <c r="E23" s="98"/>
      <c r="F23" s="98"/>
      <c r="G23" s="98"/>
    </row>
    <row r="24" spans="1:8" ht="7.5" customHeight="1" x14ac:dyDescent="0.25">
      <c r="A24" s="93"/>
      <c r="B24" s="93"/>
      <c r="C24" s="93"/>
      <c r="D24" s="93"/>
      <c r="E24" s="93"/>
      <c r="F24" s="93"/>
      <c r="G24" s="93"/>
    </row>
    <row r="25" spans="1:8" ht="45" customHeight="1" x14ac:dyDescent="0.25">
      <c r="A25" s="98" t="s">
        <v>48</v>
      </c>
      <c r="B25" s="98"/>
      <c r="C25" s="98"/>
      <c r="D25" s="98"/>
      <c r="E25" s="98"/>
      <c r="F25" s="98"/>
      <c r="G25" s="98"/>
    </row>
    <row r="26" spans="1:8" ht="9.75" customHeight="1" x14ac:dyDescent="0.25">
      <c r="A26" s="93"/>
      <c r="B26" s="93"/>
      <c r="C26" s="93"/>
      <c r="D26" s="93"/>
      <c r="E26" s="93"/>
      <c r="F26" s="93"/>
      <c r="G26" s="93"/>
    </row>
    <row r="27" spans="1:8" ht="30" customHeight="1" x14ac:dyDescent="0.25">
      <c r="A27" s="92" t="s">
        <v>54</v>
      </c>
      <c r="B27" s="92"/>
      <c r="C27" s="92"/>
      <c r="D27" s="92"/>
      <c r="E27" s="92"/>
      <c r="F27" s="92"/>
      <c r="G27" s="92"/>
    </row>
    <row r="28" spans="1:8" ht="26.25" customHeight="1" x14ac:dyDescent="0.25">
      <c r="A28" s="92"/>
      <c r="B28" s="92"/>
      <c r="C28" s="92"/>
      <c r="D28" s="92"/>
      <c r="E28" s="92"/>
      <c r="F28" s="92"/>
      <c r="G28" s="92"/>
    </row>
    <row r="29" spans="1:8" ht="49.5" customHeight="1" x14ac:dyDescent="0.25">
      <c r="A29" s="92" t="s">
        <v>44</v>
      </c>
      <c r="B29" s="92"/>
      <c r="C29" s="92"/>
      <c r="D29" s="92"/>
      <c r="E29" s="92"/>
      <c r="F29" s="92"/>
      <c r="G29" s="92"/>
    </row>
    <row r="30" spans="1:8" ht="15.75" x14ac:dyDescent="0.25">
      <c r="A30" s="92"/>
      <c r="B30" s="92"/>
      <c r="C30" s="92"/>
      <c r="D30" s="92"/>
      <c r="E30" s="92"/>
      <c r="F30" s="92"/>
      <c r="G30" s="92"/>
    </row>
  </sheetData>
  <mergeCells count="23">
    <mergeCell ref="A1:G1"/>
    <mergeCell ref="A2:G2"/>
    <mergeCell ref="A3:G3"/>
    <mergeCell ref="A4:G4"/>
    <mergeCell ref="A12:G12"/>
    <mergeCell ref="A9:C9"/>
    <mergeCell ref="A23:G23"/>
    <mergeCell ref="A25:G25"/>
    <mergeCell ref="A24:G24"/>
    <mergeCell ref="A11:G11"/>
    <mergeCell ref="A13:G13"/>
    <mergeCell ref="A15:G15"/>
    <mergeCell ref="A16:B16"/>
    <mergeCell ref="A5:G5"/>
    <mergeCell ref="A6:G6"/>
    <mergeCell ref="A8:G8"/>
    <mergeCell ref="F7:G7"/>
    <mergeCell ref="C7:E7"/>
    <mergeCell ref="A28:G28"/>
    <mergeCell ref="A29:G29"/>
    <mergeCell ref="A30:G30"/>
    <mergeCell ref="A26:G26"/>
    <mergeCell ref="A27:G27"/>
  </mergeCells>
  <phoneticPr fontId="8" type="noConversion"/>
  <pageMargins left="0.75" right="0.19" top="0.31" bottom="0.23" header="0.24" footer="0.140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W22"/>
  <sheetViews>
    <sheetView view="pageBreakPreview" zoomScaleNormal="75" zoomScaleSheetLayoutView="100" workbookViewId="0">
      <selection activeCell="M6" sqref="M6"/>
    </sheetView>
  </sheetViews>
  <sheetFormatPr defaultColWidth="9.140625" defaultRowHeight="51" customHeight="1" outlineLevelCol="1" x14ac:dyDescent="0.25"/>
  <cols>
    <col min="1" max="1" width="15.85546875" style="7" customWidth="1"/>
    <col min="2" max="2" width="18.85546875" style="7" customWidth="1"/>
    <col min="3" max="3" width="17" style="7" customWidth="1"/>
    <col min="4" max="4" width="8.7109375" style="7" customWidth="1"/>
    <col min="5" max="5" width="9" style="7" customWidth="1"/>
    <col min="6" max="6" width="16.28515625" style="7" customWidth="1"/>
    <col min="7" max="7" width="7.5703125" style="7" customWidth="1"/>
    <col min="8" max="16" width="11.28515625" style="7" customWidth="1"/>
    <col min="17" max="17" width="11.5703125" style="7" customWidth="1"/>
    <col min="18" max="18" width="11.140625" style="7" customWidth="1" outlineLevel="1"/>
    <col min="19" max="20" width="16.140625" style="7" customWidth="1" outlineLevel="1"/>
    <col min="21" max="21" width="7" style="7" customWidth="1" outlineLevel="1"/>
    <col min="22" max="22" width="9.140625" style="7"/>
    <col min="23" max="23" width="13.85546875" style="7" bestFit="1" customWidth="1"/>
    <col min="24" max="16384" width="9.140625" style="7"/>
  </cols>
  <sheetData>
    <row r="1" spans="1:23" ht="51" customHeight="1" x14ac:dyDescent="0.25">
      <c r="H1" s="111" t="s">
        <v>61</v>
      </c>
      <c r="I1" s="111"/>
      <c r="J1" s="111"/>
      <c r="K1" s="111"/>
      <c r="L1" s="111"/>
      <c r="M1" s="111"/>
      <c r="N1" s="111"/>
      <c r="O1" s="111"/>
      <c r="P1" s="111"/>
    </row>
    <row r="2" spans="1:23" ht="10.5" customHeight="1" x14ac:dyDescent="0.25">
      <c r="G2" s="55"/>
      <c r="H2" s="55"/>
      <c r="I2" s="70"/>
      <c r="J2" s="60"/>
      <c r="K2" s="55"/>
      <c r="L2" s="55"/>
      <c r="M2" s="55"/>
      <c r="N2" s="55"/>
      <c r="O2" s="55"/>
      <c r="P2" s="55"/>
    </row>
    <row r="3" spans="1:23" ht="51" customHeight="1" x14ac:dyDescent="0.25">
      <c r="H3" s="116" t="s">
        <v>43</v>
      </c>
      <c r="I3" s="116"/>
      <c r="J3" s="116"/>
      <c r="K3" s="116"/>
      <c r="L3" s="116"/>
      <c r="M3" s="116"/>
      <c r="N3" s="116"/>
      <c r="O3" s="116"/>
      <c r="P3" s="116"/>
    </row>
    <row r="4" spans="1:23" ht="12" customHeight="1" x14ac:dyDescent="0.25">
      <c r="H4" s="8"/>
      <c r="I4" s="71"/>
      <c r="J4" s="61"/>
      <c r="K4" s="8"/>
      <c r="L4" s="8"/>
      <c r="M4" s="8"/>
      <c r="N4" s="8"/>
      <c r="O4" s="8"/>
      <c r="P4" s="8"/>
    </row>
    <row r="5" spans="1:23" ht="42" customHeight="1" x14ac:dyDescent="0.25">
      <c r="A5" s="122" t="s">
        <v>49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23" ht="15" customHeight="1" x14ac:dyDescent="0.25">
      <c r="E6" s="9"/>
      <c r="F6" s="9">
        <v>8</v>
      </c>
    </row>
    <row r="7" spans="1:23" ht="51" customHeight="1" x14ac:dyDescent="0.25">
      <c r="A7" s="123" t="s">
        <v>11</v>
      </c>
      <c r="B7" s="126" t="s">
        <v>12</v>
      </c>
      <c r="C7" s="104" t="s">
        <v>13</v>
      </c>
      <c r="D7" s="107" t="s">
        <v>14</v>
      </c>
      <c r="E7" s="108"/>
      <c r="F7" s="108"/>
      <c r="G7" s="109"/>
      <c r="H7" s="107" t="s">
        <v>0</v>
      </c>
      <c r="I7" s="107"/>
      <c r="J7" s="107"/>
      <c r="K7" s="110"/>
      <c r="L7" s="110"/>
      <c r="M7" s="110"/>
      <c r="N7" s="108"/>
      <c r="O7" s="108"/>
      <c r="P7" s="109"/>
      <c r="R7" s="10"/>
      <c r="S7" s="10"/>
      <c r="T7" s="10"/>
    </row>
    <row r="8" spans="1:23" ht="51" customHeight="1" x14ac:dyDescent="0.25">
      <c r="A8" s="124"/>
      <c r="B8" s="100"/>
      <c r="C8" s="105"/>
      <c r="D8" s="114" t="s">
        <v>1</v>
      </c>
      <c r="E8" s="102" t="s">
        <v>2</v>
      </c>
      <c r="F8" s="102" t="s">
        <v>3</v>
      </c>
      <c r="G8" s="112" t="s">
        <v>4</v>
      </c>
      <c r="H8" s="114" t="s">
        <v>5</v>
      </c>
      <c r="I8" s="128" t="s">
        <v>6</v>
      </c>
      <c r="J8" s="102" t="s">
        <v>7</v>
      </c>
      <c r="K8" s="117" t="s">
        <v>10</v>
      </c>
      <c r="L8" s="118"/>
      <c r="M8" s="119"/>
      <c r="N8" s="120" t="s">
        <v>38</v>
      </c>
      <c r="O8" s="102" t="s">
        <v>51</v>
      </c>
      <c r="P8" s="112" t="s">
        <v>50</v>
      </c>
      <c r="R8" s="10"/>
      <c r="S8" s="10"/>
      <c r="T8" s="10"/>
    </row>
    <row r="9" spans="1:23" ht="51" customHeight="1" x14ac:dyDescent="0.25">
      <c r="A9" s="125"/>
      <c r="B9" s="127"/>
      <c r="C9" s="106"/>
      <c r="D9" s="115"/>
      <c r="E9" s="103"/>
      <c r="F9" s="103"/>
      <c r="G9" s="113"/>
      <c r="H9" s="115"/>
      <c r="I9" s="129"/>
      <c r="J9" s="103"/>
      <c r="K9" s="34" t="s">
        <v>40</v>
      </c>
      <c r="L9" s="34" t="s">
        <v>41</v>
      </c>
      <c r="M9" s="34" t="s">
        <v>42</v>
      </c>
      <c r="N9" s="121"/>
      <c r="O9" s="103"/>
      <c r="P9" s="113"/>
      <c r="R9" s="10"/>
      <c r="S9" s="10"/>
      <c r="T9" s="10"/>
    </row>
    <row r="10" spans="1:23" s="49" customFormat="1" ht="54" customHeight="1" x14ac:dyDescent="0.25">
      <c r="A10" s="99" t="s">
        <v>15</v>
      </c>
      <c r="B10" s="99" t="s">
        <v>29</v>
      </c>
      <c r="C10" s="45" t="s">
        <v>16</v>
      </c>
      <c r="D10" s="51" t="s">
        <v>9</v>
      </c>
      <c r="E10" s="46" t="s">
        <v>17</v>
      </c>
      <c r="F10" s="46" t="s">
        <v>17</v>
      </c>
      <c r="G10" s="47" t="s">
        <v>17</v>
      </c>
      <c r="H10" s="81">
        <f>H12+H13+H14+H15+H16+H17+H18+H19+H20+H21</f>
        <v>1891.06</v>
      </c>
      <c r="I10" s="81">
        <f t="shared" ref="I10:P10" si="0">I12+I13+I14+I15+I16+I17+I18+I19+I20+I21</f>
        <v>2013.5</v>
      </c>
      <c r="J10" s="81">
        <f t="shared" si="0"/>
        <v>2604.41</v>
      </c>
      <c r="K10" s="81">
        <f t="shared" si="0"/>
        <v>2180.71</v>
      </c>
      <c r="L10" s="81">
        <f t="shared" si="0"/>
        <v>383.18999999999994</v>
      </c>
      <c r="M10" s="81">
        <f t="shared" si="0"/>
        <v>2563.9</v>
      </c>
      <c r="N10" s="81">
        <f t="shared" si="0"/>
        <v>2180.71</v>
      </c>
      <c r="O10" s="81">
        <f t="shared" si="0"/>
        <v>2180.71</v>
      </c>
      <c r="P10" s="81">
        <f t="shared" si="0"/>
        <v>13434.29</v>
      </c>
      <c r="Q10" s="48">
        <f>P12+P13+P14+P16</f>
        <v>3904.56</v>
      </c>
      <c r="R10" s="48">
        <f>P10-Q10</f>
        <v>9529.7300000000014</v>
      </c>
      <c r="W10" s="50"/>
    </row>
    <row r="11" spans="1:23" ht="35.25" customHeight="1" x14ac:dyDescent="0.25">
      <c r="A11" s="100"/>
      <c r="B11" s="100"/>
      <c r="C11" s="85" t="s">
        <v>18</v>
      </c>
      <c r="D11" s="89"/>
      <c r="E11" s="31"/>
      <c r="F11" s="31"/>
      <c r="G11" s="86"/>
      <c r="H11" s="67"/>
      <c r="I11" s="65"/>
      <c r="J11" s="39"/>
      <c r="K11" s="39"/>
      <c r="L11" s="32"/>
      <c r="M11" s="83"/>
      <c r="N11" s="32"/>
      <c r="O11" s="32"/>
      <c r="P11" s="66"/>
      <c r="Q11" s="44"/>
      <c r="R11" s="10"/>
      <c r="S11" s="10"/>
      <c r="T11" s="10"/>
    </row>
    <row r="12" spans="1:23" ht="33" customHeight="1" x14ac:dyDescent="0.25">
      <c r="A12" s="100"/>
      <c r="B12" s="100"/>
      <c r="C12" s="99" t="s">
        <v>8</v>
      </c>
      <c r="D12" s="42" t="s">
        <v>9</v>
      </c>
      <c r="E12" s="35" t="s">
        <v>39</v>
      </c>
      <c r="F12" s="36">
        <v>4937423</v>
      </c>
      <c r="G12" s="40">
        <v>611</v>
      </c>
      <c r="H12" s="38">
        <v>60</v>
      </c>
      <c r="I12" s="64"/>
      <c r="J12" s="38"/>
      <c r="K12" s="38"/>
      <c r="L12" s="37"/>
      <c r="M12" s="32"/>
      <c r="N12" s="38"/>
      <c r="O12" s="37"/>
      <c r="P12" s="82">
        <f>H12+I12+M12+N12+O12+J12</f>
        <v>60</v>
      </c>
      <c r="R12" s="10"/>
      <c r="S12" s="10"/>
      <c r="T12" s="10"/>
    </row>
    <row r="13" spans="1:23" ht="33" customHeight="1" x14ac:dyDescent="0.25">
      <c r="A13" s="100"/>
      <c r="B13" s="100"/>
      <c r="C13" s="100"/>
      <c r="D13" s="43" t="s">
        <v>9</v>
      </c>
      <c r="E13" s="33" t="s">
        <v>39</v>
      </c>
      <c r="F13" s="31">
        <v>4939423</v>
      </c>
      <c r="G13" s="41">
        <v>611</v>
      </c>
      <c r="H13" s="39">
        <v>0.06</v>
      </c>
      <c r="I13" s="65"/>
      <c r="J13" s="39"/>
      <c r="K13" s="39"/>
      <c r="L13" s="32"/>
      <c r="M13" s="32"/>
      <c r="N13" s="39"/>
      <c r="O13" s="32"/>
      <c r="P13" s="66">
        <f t="shared" ref="P13:P16" si="1">H13+I13+M13+N13+O13+J13</f>
        <v>0.06</v>
      </c>
      <c r="R13" s="10"/>
      <c r="S13" s="10"/>
      <c r="T13" s="10"/>
    </row>
    <row r="14" spans="1:23" ht="33" customHeight="1" x14ac:dyDescent="0.25">
      <c r="A14" s="100"/>
      <c r="B14" s="100"/>
      <c r="C14" s="100"/>
      <c r="D14" s="43" t="s">
        <v>9</v>
      </c>
      <c r="E14" s="33" t="s">
        <v>39</v>
      </c>
      <c r="F14" s="31">
        <v>5021021</v>
      </c>
      <c r="G14" s="41">
        <v>611</v>
      </c>
      <c r="H14" s="39">
        <v>62</v>
      </c>
      <c r="I14" s="65">
        <v>181.55</v>
      </c>
      <c r="J14" s="39"/>
      <c r="K14" s="39"/>
      <c r="L14" s="32"/>
      <c r="M14" s="32"/>
      <c r="N14" s="39"/>
      <c r="O14" s="32"/>
      <c r="P14" s="66">
        <f t="shared" si="1"/>
        <v>243.55</v>
      </c>
      <c r="R14" s="10"/>
      <c r="S14" s="10"/>
      <c r="T14" s="10"/>
    </row>
    <row r="15" spans="1:23" ht="33" customHeight="1" x14ac:dyDescent="0.25">
      <c r="A15" s="100"/>
      <c r="B15" s="100"/>
      <c r="C15" s="100"/>
      <c r="D15" s="43" t="s">
        <v>9</v>
      </c>
      <c r="E15" s="33" t="s">
        <v>39</v>
      </c>
      <c r="F15" s="31">
        <v>5020010210</v>
      </c>
      <c r="G15" s="41">
        <v>611</v>
      </c>
      <c r="H15" s="39"/>
      <c r="I15" s="65"/>
      <c r="J15" s="39">
        <v>23.7</v>
      </c>
      <c r="K15" s="39"/>
      <c r="L15" s="32">
        <v>30.3</v>
      </c>
      <c r="M15" s="32">
        <f>K15+L15</f>
        <v>30.3</v>
      </c>
      <c r="N15" s="39"/>
      <c r="O15" s="32"/>
      <c r="P15" s="66">
        <f t="shared" ref="P15" si="2">H15+I15+M15+N15+O15+J15</f>
        <v>54</v>
      </c>
      <c r="R15" s="10"/>
      <c r="S15" s="10"/>
      <c r="T15" s="10"/>
    </row>
    <row r="16" spans="1:23" ht="33" customHeight="1" x14ac:dyDescent="0.25">
      <c r="A16" s="100"/>
      <c r="B16" s="100"/>
      <c r="C16" s="100"/>
      <c r="D16" s="43" t="s">
        <v>9</v>
      </c>
      <c r="E16" s="33" t="s">
        <v>39</v>
      </c>
      <c r="F16" s="31">
        <v>5098061</v>
      </c>
      <c r="G16" s="41">
        <v>611</v>
      </c>
      <c r="H16" s="67">
        <v>1769</v>
      </c>
      <c r="I16" s="65">
        <v>1831.95</v>
      </c>
      <c r="J16" s="39"/>
      <c r="K16" s="39"/>
      <c r="L16" s="32"/>
      <c r="M16" s="32"/>
      <c r="N16" s="39"/>
      <c r="O16" s="32"/>
      <c r="P16" s="66">
        <f t="shared" si="1"/>
        <v>3600.95</v>
      </c>
      <c r="R16" s="10"/>
      <c r="S16" s="10"/>
      <c r="T16" s="10"/>
    </row>
    <row r="17" spans="1:20" ht="33" customHeight="1" x14ac:dyDescent="0.25">
      <c r="A17" s="100"/>
      <c r="B17" s="100"/>
      <c r="C17" s="100"/>
      <c r="D17" s="43" t="s">
        <v>9</v>
      </c>
      <c r="E17" s="33" t="s">
        <v>39</v>
      </c>
      <c r="F17" s="31">
        <v>5090080610</v>
      </c>
      <c r="G17" s="86">
        <v>611</v>
      </c>
      <c r="H17" s="67"/>
      <c r="I17" s="65"/>
      <c r="J17" s="39">
        <v>2180.71</v>
      </c>
      <c r="K17" s="39">
        <v>2180.71</v>
      </c>
      <c r="L17" s="32">
        <f>M17-K17</f>
        <v>-2.7100000000000364</v>
      </c>
      <c r="M17" s="32">
        <v>2178</v>
      </c>
      <c r="N17" s="39">
        <v>2180.71</v>
      </c>
      <c r="O17" s="32">
        <v>2180.71</v>
      </c>
      <c r="P17" s="66">
        <f t="shared" ref="P17" si="3">H17+I17+M17+N17+O17+J17</f>
        <v>8720.130000000001</v>
      </c>
      <c r="R17" s="10"/>
      <c r="S17" s="10"/>
      <c r="T17" s="10"/>
    </row>
    <row r="18" spans="1:20" ht="33" customHeight="1" x14ac:dyDescent="0.25">
      <c r="A18" s="100"/>
      <c r="B18" s="100"/>
      <c r="C18" s="100"/>
      <c r="D18" s="43" t="s">
        <v>9</v>
      </c>
      <c r="E18" s="33" t="s">
        <v>39</v>
      </c>
      <c r="F18" s="31">
        <v>5090080610</v>
      </c>
      <c r="G18" s="86">
        <v>612</v>
      </c>
      <c r="H18" s="67"/>
      <c r="I18" s="64"/>
      <c r="J18" s="38">
        <v>400</v>
      </c>
      <c r="K18" s="38"/>
      <c r="L18" s="37"/>
      <c r="M18" s="37"/>
      <c r="N18" s="38"/>
      <c r="O18" s="37"/>
      <c r="P18" s="66">
        <f t="shared" ref="P18" si="4">H18+I18+M18+N18+O18+J18</f>
        <v>400</v>
      </c>
      <c r="R18" s="10"/>
      <c r="S18" s="10"/>
      <c r="T18" s="10"/>
    </row>
    <row r="19" spans="1:20" ht="33" customHeight="1" x14ac:dyDescent="0.25">
      <c r="A19" s="100"/>
      <c r="B19" s="100"/>
      <c r="C19" s="100"/>
      <c r="D19" s="42" t="s">
        <v>9</v>
      </c>
      <c r="E19" s="35" t="s">
        <v>39</v>
      </c>
      <c r="F19" s="36" t="s">
        <v>55</v>
      </c>
      <c r="G19" s="87">
        <v>612</v>
      </c>
      <c r="H19" s="67"/>
      <c r="I19" s="65"/>
      <c r="J19" s="39"/>
      <c r="K19" s="39"/>
      <c r="L19" s="32">
        <v>2.7</v>
      </c>
      <c r="M19" s="32">
        <v>2.7</v>
      </c>
      <c r="N19" s="39"/>
      <c r="O19" s="32"/>
      <c r="P19" s="66">
        <f t="shared" ref="P19" si="5">H19+I19+M19+N19+O19+J19</f>
        <v>2.7</v>
      </c>
      <c r="R19" s="10"/>
      <c r="S19" s="10"/>
      <c r="T19" s="10"/>
    </row>
    <row r="20" spans="1:20" ht="33" customHeight="1" x14ac:dyDescent="0.25">
      <c r="A20" s="100"/>
      <c r="B20" s="100"/>
      <c r="C20" s="100"/>
      <c r="D20" s="77" t="s">
        <v>9</v>
      </c>
      <c r="E20" s="33" t="s">
        <v>39</v>
      </c>
      <c r="F20" s="31" t="s">
        <v>56</v>
      </c>
      <c r="G20" s="41">
        <v>612</v>
      </c>
      <c r="H20" s="39"/>
      <c r="I20" s="65"/>
      <c r="J20" s="39"/>
      <c r="K20" s="39"/>
      <c r="L20" s="32">
        <v>261.89999999999998</v>
      </c>
      <c r="M20" s="32">
        <v>261.89999999999998</v>
      </c>
      <c r="N20" s="39"/>
      <c r="O20" s="32"/>
      <c r="P20" s="66">
        <f t="shared" ref="P20" si="6">H20+I20+M20+N20+O20+J20</f>
        <v>261.89999999999998</v>
      </c>
      <c r="R20" s="10"/>
      <c r="S20" s="10"/>
      <c r="T20" s="10"/>
    </row>
    <row r="21" spans="1:20" ht="33" customHeight="1" x14ac:dyDescent="0.25">
      <c r="A21" s="101"/>
      <c r="B21" s="101"/>
      <c r="C21" s="101"/>
      <c r="D21" s="88" t="s">
        <v>9</v>
      </c>
      <c r="E21" s="84" t="s">
        <v>39</v>
      </c>
      <c r="F21" s="76">
        <v>5090010460</v>
      </c>
      <c r="G21" s="75">
        <v>611</v>
      </c>
      <c r="H21" s="78"/>
      <c r="I21" s="79"/>
      <c r="J21" s="78"/>
      <c r="K21" s="78"/>
      <c r="L21" s="80">
        <v>91</v>
      </c>
      <c r="M21" s="80">
        <v>91</v>
      </c>
      <c r="N21" s="78"/>
      <c r="O21" s="80"/>
      <c r="P21" s="91">
        <f t="shared" ref="P21" si="7">H21+I21+M21+N21+O21+J21</f>
        <v>91</v>
      </c>
      <c r="R21" s="10"/>
      <c r="S21" s="10"/>
      <c r="T21" s="10"/>
    </row>
    <row r="22" spans="1:20" ht="16.5" customHeight="1" x14ac:dyDescent="0.25"/>
  </sheetData>
  <mergeCells count="22">
    <mergeCell ref="H7:P7"/>
    <mergeCell ref="H1:P1"/>
    <mergeCell ref="G8:G9"/>
    <mergeCell ref="H8:H9"/>
    <mergeCell ref="H3:P3"/>
    <mergeCell ref="K8:M8"/>
    <mergeCell ref="N8:N9"/>
    <mergeCell ref="O8:O9"/>
    <mergeCell ref="P8:P9"/>
    <mergeCell ref="A5:P5"/>
    <mergeCell ref="A7:A9"/>
    <mergeCell ref="B7:B9"/>
    <mergeCell ref="F8:F9"/>
    <mergeCell ref="J8:J9"/>
    <mergeCell ref="I8:I9"/>
    <mergeCell ref="D8:D9"/>
    <mergeCell ref="A10:A21"/>
    <mergeCell ref="E8:E9"/>
    <mergeCell ref="C7:C9"/>
    <mergeCell ref="D7:G7"/>
    <mergeCell ref="C12:C21"/>
    <mergeCell ref="B10:B21"/>
  </mergeCells>
  <phoneticPr fontId="8" type="noConversion"/>
  <pageMargins left="0.23" right="0.14000000000000001" top="0.38" bottom="0.28999999999999998" header="0.23" footer="0.15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W32"/>
  <sheetViews>
    <sheetView tabSelected="1" view="pageBreakPreview" zoomScaleNormal="100" workbookViewId="0">
      <selection activeCell="I4" sqref="I4"/>
    </sheetView>
  </sheetViews>
  <sheetFormatPr defaultColWidth="9.140625" defaultRowHeight="12.75" x14ac:dyDescent="0.2"/>
  <cols>
    <col min="1" max="1" width="16" style="29" customWidth="1"/>
    <col min="2" max="2" width="32.7109375" style="29" customWidth="1"/>
    <col min="3" max="3" width="24.7109375" style="30" customWidth="1"/>
    <col min="4" max="10" width="10.42578125" style="29" customWidth="1"/>
    <col min="11" max="11" width="8.140625" style="29" customWidth="1"/>
    <col min="12" max="23" width="9.140625" style="2"/>
    <col min="24" max="16384" width="9.140625" style="1"/>
  </cols>
  <sheetData>
    <row r="1" spans="1:12" ht="41.25" customHeight="1" x14ac:dyDescent="0.25">
      <c r="A1" s="7"/>
      <c r="B1" s="7"/>
      <c r="C1" s="7"/>
      <c r="D1" s="1"/>
      <c r="E1" s="130" t="s">
        <v>62</v>
      </c>
      <c r="F1" s="130"/>
      <c r="G1" s="130"/>
      <c r="H1" s="130"/>
      <c r="I1" s="130"/>
      <c r="J1" s="130"/>
      <c r="K1" s="13"/>
      <c r="L1" s="22"/>
    </row>
    <row r="2" spans="1:12" ht="12.75" customHeight="1" x14ac:dyDescent="0.25">
      <c r="A2" s="7"/>
      <c r="B2" s="7"/>
      <c r="C2" s="7"/>
      <c r="D2" s="54"/>
      <c r="E2" s="54"/>
      <c r="F2" s="54"/>
      <c r="G2" s="54"/>
      <c r="H2" s="73"/>
      <c r="I2" s="63"/>
      <c r="J2" s="54"/>
      <c r="K2" s="13"/>
      <c r="L2" s="22"/>
    </row>
    <row r="3" spans="1:12" ht="47.25" customHeight="1" x14ac:dyDescent="0.25">
      <c r="A3" s="7"/>
      <c r="B3" s="7"/>
      <c r="C3" s="7"/>
      <c r="E3" s="130" t="s">
        <v>52</v>
      </c>
      <c r="F3" s="130"/>
      <c r="G3" s="130"/>
      <c r="H3" s="130"/>
      <c r="I3" s="130"/>
      <c r="J3" s="130"/>
      <c r="K3" s="13"/>
      <c r="L3" s="22"/>
    </row>
    <row r="4" spans="1:12" ht="47.25" customHeight="1" x14ac:dyDescent="0.25">
      <c r="A4" s="7"/>
      <c r="B4" s="7"/>
      <c r="C4" s="7"/>
      <c r="E4" s="6"/>
      <c r="F4" s="6"/>
      <c r="G4" s="6"/>
      <c r="H4" s="72"/>
      <c r="I4" s="62"/>
      <c r="J4" s="6"/>
      <c r="K4" s="13"/>
      <c r="L4" s="22"/>
    </row>
    <row r="5" spans="1:12" ht="55.5" customHeight="1" x14ac:dyDescent="0.2">
      <c r="A5" s="139" t="s">
        <v>53</v>
      </c>
      <c r="B5" s="139"/>
      <c r="C5" s="139"/>
      <c r="D5" s="139"/>
      <c r="E5" s="139"/>
      <c r="F5" s="139"/>
      <c r="G5" s="139"/>
      <c r="H5" s="139"/>
      <c r="I5" s="139"/>
      <c r="J5" s="139"/>
      <c r="K5" s="13"/>
    </row>
    <row r="6" spans="1:12" ht="29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13"/>
    </row>
    <row r="7" spans="1:12" ht="28.5" customHeight="1" x14ac:dyDescent="0.2">
      <c r="A7" s="133" t="s">
        <v>30</v>
      </c>
      <c r="B7" s="133" t="s">
        <v>31</v>
      </c>
      <c r="C7" s="133" t="s">
        <v>32</v>
      </c>
      <c r="D7" s="135" t="s">
        <v>33</v>
      </c>
      <c r="E7" s="136"/>
      <c r="F7" s="136"/>
      <c r="G7" s="136"/>
      <c r="H7" s="136"/>
      <c r="I7" s="136"/>
      <c r="J7" s="137"/>
      <c r="K7" s="13"/>
    </row>
    <row r="8" spans="1:12" ht="63" x14ac:dyDescent="0.2">
      <c r="A8" s="134"/>
      <c r="B8" s="134"/>
      <c r="C8" s="134"/>
      <c r="D8" s="14" t="s">
        <v>5</v>
      </c>
      <c r="E8" s="14" t="s">
        <v>6</v>
      </c>
      <c r="F8" s="14" t="s">
        <v>7</v>
      </c>
      <c r="G8" s="14" t="s">
        <v>10</v>
      </c>
      <c r="H8" s="14" t="s">
        <v>38</v>
      </c>
      <c r="I8" s="14" t="s">
        <v>51</v>
      </c>
      <c r="J8" s="14" t="s">
        <v>50</v>
      </c>
      <c r="K8" s="13"/>
    </row>
    <row r="9" spans="1:12" ht="24" customHeight="1" x14ac:dyDescent="0.2">
      <c r="A9" s="140" t="s">
        <v>15</v>
      </c>
      <c r="B9" s="140" t="s">
        <v>29</v>
      </c>
      <c r="C9" s="15" t="s">
        <v>34</v>
      </c>
      <c r="D9" s="74">
        <f t="shared" ref="D9:I9" si="0">D12</f>
        <v>1891.06</v>
      </c>
      <c r="E9" s="74">
        <f t="shared" si="0"/>
        <v>2013.5</v>
      </c>
      <c r="F9" s="74">
        <f t="shared" si="0"/>
        <v>2604.41</v>
      </c>
      <c r="G9" s="11">
        <f t="shared" si="0"/>
        <v>2563.9</v>
      </c>
      <c r="H9" s="11">
        <f t="shared" si="0"/>
        <v>2180.71</v>
      </c>
      <c r="I9" s="11">
        <f t="shared" si="0"/>
        <v>2180.71</v>
      </c>
      <c r="J9" s="74">
        <f>D9+E9+F9+G9+H9+I9</f>
        <v>13434.289999999997</v>
      </c>
      <c r="K9" s="17"/>
    </row>
    <row r="10" spans="1:12" ht="18" customHeight="1" x14ac:dyDescent="0.2">
      <c r="A10" s="141"/>
      <c r="B10" s="141"/>
      <c r="C10" s="15" t="s">
        <v>35</v>
      </c>
      <c r="D10" s="16"/>
      <c r="E10" s="16"/>
      <c r="F10" s="16"/>
      <c r="G10" s="16"/>
      <c r="H10" s="16"/>
      <c r="I10" s="16"/>
      <c r="J10" s="16"/>
      <c r="K10" s="13"/>
    </row>
    <row r="11" spans="1:12" ht="16.5" customHeight="1" x14ac:dyDescent="0.2">
      <c r="A11" s="141"/>
      <c r="B11" s="141"/>
      <c r="C11" s="18" t="s">
        <v>36</v>
      </c>
      <c r="D11" s="16"/>
      <c r="E11" s="16"/>
      <c r="F11" s="16"/>
      <c r="G11" s="16"/>
      <c r="H11" s="16"/>
      <c r="I11" s="16"/>
      <c r="J11" s="16"/>
      <c r="K11" s="13"/>
      <c r="L11" s="23"/>
    </row>
    <row r="12" spans="1:12" ht="16.5" customHeight="1" x14ac:dyDescent="0.2">
      <c r="A12" s="142"/>
      <c r="B12" s="142"/>
      <c r="C12" s="18" t="s">
        <v>37</v>
      </c>
      <c r="D12" s="19">
        <v>1891.06</v>
      </c>
      <c r="E12" s="19">
        <v>2013.5</v>
      </c>
      <c r="F12" s="19">
        <v>2604.41</v>
      </c>
      <c r="G12" s="11">
        <v>2563.9</v>
      </c>
      <c r="H12" s="11">
        <v>2180.71</v>
      </c>
      <c r="I12" s="11">
        <v>2180.71</v>
      </c>
      <c r="J12" s="16">
        <f>D12+E12+F12+G12+H12+I12</f>
        <v>13434.289999999997</v>
      </c>
      <c r="K12" s="52">
        <f>'МП прил 1'!P10</f>
        <v>13434.29</v>
      </c>
      <c r="L12" s="53">
        <f>K12-J12</f>
        <v>0</v>
      </c>
    </row>
    <row r="13" spans="1:12" ht="16.5" customHeight="1" x14ac:dyDescent="0.2">
      <c r="A13" s="6"/>
      <c r="B13" s="6"/>
      <c r="C13" s="20"/>
      <c r="D13" s="21"/>
      <c r="E13" s="21"/>
      <c r="F13" s="21"/>
      <c r="G13" s="21"/>
      <c r="H13" s="21"/>
      <c r="I13" s="21"/>
      <c r="J13" s="21"/>
      <c r="K13" s="13"/>
    </row>
    <row r="14" spans="1:12" ht="16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ht="16.5" customHeight="1" x14ac:dyDescent="0.2">
      <c r="A15" s="138"/>
      <c r="B15" s="138"/>
      <c r="C15" s="138"/>
      <c r="D15" s="138"/>
      <c r="E15" s="12"/>
      <c r="F15" s="132"/>
      <c r="G15" s="132"/>
      <c r="H15" s="132"/>
      <c r="I15" s="132"/>
      <c r="J15" s="132"/>
      <c r="K15" s="13"/>
    </row>
    <row r="16" spans="1:12" ht="12.75" customHeight="1" x14ac:dyDescent="0.2">
      <c r="A16" s="131"/>
      <c r="B16" s="131"/>
      <c r="C16" s="24"/>
      <c r="D16" s="25"/>
      <c r="E16" s="25"/>
      <c r="F16" s="25"/>
      <c r="G16" s="25"/>
      <c r="H16" s="25"/>
      <c r="I16" s="25"/>
      <c r="J16" s="25"/>
      <c r="K16" s="25"/>
    </row>
    <row r="17" spans="1:11" ht="12.75" customHeight="1" x14ac:dyDescent="0.2">
      <c r="A17" s="131"/>
      <c r="B17" s="131"/>
      <c r="C17" s="24"/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131"/>
      <c r="B18" s="131"/>
      <c r="C18" s="24"/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131"/>
      <c r="B19" s="131"/>
      <c r="C19" s="24"/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131"/>
      <c r="B20" s="131"/>
      <c r="C20" s="24"/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131"/>
      <c r="B21" s="131"/>
      <c r="C21" s="24"/>
      <c r="D21" s="26"/>
      <c r="E21" s="26"/>
      <c r="F21" s="26"/>
      <c r="G21" s="26"/>
      <c r="H21" s="26"/>
      <c r="I21" s="26"/>
      <c r="J21" s="26"/>
      <c r="K21" s="25"/>
    </row>
    <row r="22" spans="1:11" ht="12.75" customHeight="1" x14ac:dyDescent="0.2">
      <c r="A22" s="131"/>
      <c r="B22" s="131"/>
      <c r="C22" s="27"/>
      <c r="D22" s="25"/>
      <c r="E22" s="25"/>
      <c r="F22" s="25"/>
      <c r="G22" s="25"/>
      <c r="H22" s="25"/>
      <c r="I22" s="25"/>
      <c r="J22" s="25"/>
      <c r="K22" s="26"/>
    </row>
    <row r="23" spans="1:11" ht="12.75" customHeight="1" x14ac:dyDescent="0.2">
      <c r="A23" s="131"/>
      <c r="B23" s="131"/>
      <c r="C23" s="24"/>
      <c r="D23" s="26"/>
      <c r="E23" s="26"/>
      <c r="F23" s="26"/>
      <c r="G23" s="26"/>
      <c r="H23" s="26"/>
      <c r="I23" s="26"/>
      <c r="J23" s="26"/>
      <c r="K23" s="26"/>
    </row>
    <row r="24" spans="1:11" ht="12.75" customHeight="1" x14ac:dyDescent="0.2">
      <c r="A24" s="131"/>
      <c r="B24" s="131"/>
      <c r="C24" s="24"/>
      <c r="D24" s="26"/>
      <c r="E24" s="26"/>
      <c r="F24" s="26"/>
      <c r="G24" s="26"/>
      <c r="H24" s="26"/>
      <c r="I24" s="26"/>
      <c r="J24" s="26"/>
      <c r="K24" s="26"/>
    </row>
    <row r="25" spans="1:11" ht="12.75" customHeight="1" x14ac:dyDescent="0.2">
      <c r="A25" s="131"/>
      <c r="B25" s="131"/>
      <c r="C25" s="24"/>
      <c r="D25" s="26"/>
      <c r="E25" s="26"/>
      <c r="F25" s="26"/>
      <c r="G25" s="26"/>
      <c r="H25" s="26"/>
      <c r="I25" s="26"/>
      <c r="J25" s="26"/>
      <c r="K25" s="26"/>
    </row>
    <row r="26" spans="1:11" ht="12.75" customHeight="1" x14ac:dyDescent="0.2">
      <c r="A26" s="131"/>
      <c r="B26" s="131"/>
      <c r="C26" s="24"/>
      <c r="D26" s="26"/>
      <c r="E26" s="26"/>
      <c r="F26" s="26"/>
      <c r="G26" s="26"/>
      <c r="H26" s="26"/>
      <c r="I26" s="26"/>
      <c r="J26" s="26"/>
      <c r="K26" s="26"/>
    </row>
    <row r="27" spans="1:11" ht="12.75" customHeight="1" x14ac:dyDescent="0.2">
      <c r="A27" s="131"/>
      <c r="B27" s="131"/>
      <c r="C27" s="27"/>
      <c r="D27" s="25"/>
      <c r="E27" s="25"/>
      <c r="F27" s="25"/>
      <c r="G27" s="25"/>
      <c r="H27" s="25"/>
      <c r="I27" s="25"/>
      <c r="J27" s="25"/>
      <c r="K27" s="25"/>
    </row>
    <row r="28" spans="1:11" ht="12.75" customHeight="1" x14ac:dyDescent="0.2">
      <c r="A28" s="131"/>
      <c r="B28" s="131"/>
      <c r="C28" s="24"/>
      <c r="D28" s="26"/>
      <c r="E28" s="26"/>
      <c r="F28" s="26"/>
      <c r="G28" s="26"/>
      <c r="H28" s="26"/>
      <c r="I28" s="26"/>
      <c r="J28" s="26"/>
      <c r="K28" s="26"/>
    </row>
    <row r="29" spans="1:11" ht="12.75" customHeight="1" x14ac:dyDescent="0.2">
      <c r="A29" s="131"/>
      <c r="B29" s="131"/>
      <c r="C29" s="24"/>
      <c r="D29" s="26"/>
      <c r="E29" s="26"/>
      <c r="F29" s="26"/>
      <c r="G29" s="26"/>
      <c r="H29" s="26"/>
      <c r="I29" s="26"/>
      <c r="J29" s="26"/>
      <c r="K29" s="26"/>
    </row>
    <row r="30" spans="1:11" ht="12.75" customHeight="1" x14ac:dyDescent="0.2">
      <c r="A30" s="131"/>
      <c r="B30" s="131"/>
      <c r="C30" s="24"/>
      <c r="D30" s="26"/>
      <c r="E30" s="26"/>
      <c r="F30" s="26"/>
      <c r="G30" s="26"/>
      <c r="H30" s="26"/>
      <c r="I30" s="26"/>
      <c r="J30" s="26"/>
      <c r="K30" s="26"/>
    </row>
    <row r="31" spans="1:11" ht="12.75" customHeight="1" x14ac:dyDescent="0.2">
      <c r="A31" s="131"/>
      <c r="B31" s="131"/>
      <c r="C31" s="24"/>
      <c r="D31" s="26"/>
      <c r="E31" s="26"/>
      <c r="F31" s="26"/>
      <c r="G31" s="26"/>
      <c r="H31" s="26"/>
      <c r="I31" s="26"/>
      <c r="J31" s="26"/>
      <c r="K31" s="26"/>
    </row>
    <row r="32" spans="1:11" x14ac:dyDescent="0.2">
      <c r="A32" s="143"/>
      <c r="B32" s="143"/>
      <c r="C32" s="143"/>
      <c r="D32" s="28"/>
      <c r="E32" s="144"/>
      <c r="F32" s="144"/>
      <c r="G32" s="144"/>
      <c r="H32" s="144"/>
      <c r="I32" s="144"/>
      <c r="J32" s="144"/>
      <c r="K32" s="144"/>
    </row>
  </sheetData>
  <mergeCells count="19">
    <mergeCell ref="A32:C32"/>
    <mergeCell ref="E32:K32"/>
    <mergeCell ref="A22:A26"/>
    <mergeCell ref="B22:B26"/>
    <mergeCell ref="A27:A31"/>
    <mergeCell ref="B27:B31"/>
    <mergeCell ref="E3:J3"/>
    <mergeCell ref="E1:J1"/>
    <mergeCell ref="A16:A21"/>
    <mergeCell ref="B16:B21"/>
    <mergeCell ref="F15:J15"/>
    <mergeCell ref="B7:B8"/>
    <mergeCell ref="C7:C8"/>
    <mergeCell ref="D7:J7"/>
    <mergeCell ref="A15:D15"/>
    <mergeCell ref="A5:J5"/>
    <mergeCell ref="A7:A8"/>
    <mergeCell ref="A9:A12"/>
    <mergeCell ref="B9:B12"/>
  </mergeCells>
  <phoneticPr fontId="8" type="noConversion"/>
  <pageMargins left="0.14000000000000001" right="0.14000000000000001" top="0.34" bottom="0.25" header="0.15" footer="0.15"/>
  <pageSetup paperSize="9" orientation="landscape" r:id="rId1"/>
  <headerFooter alignWithMargins="0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Постановление</vt:lpstr>
      <vt:lpstr>МП прил 1</vt:lpstr>
      <vt:lpstr>МП прил 2</vt:lpstr>
      <vt:lpstr>'МП прил 1'!Область_печати</vt:lpstr>
      <vt:lpstr>'МП прил 2'!Область_печати</vt:lpstr>
      <vt:lpstr>Постановление!Область_печати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2017-08-31T06:15:06Z</cp:lastPrinted>
  <dcterms:created xsi:type="dcterms:W3CDTF">2013-07-29T03:10:57Z</dcterms:created>
  <dcterms:modified xsi:type="dcterms:W3CDTF">2017-09-05T01:34:42Z</dcterms:modified>
</cp:coreProperties>
</file>