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2 ИСТОЧ 2" sheetId="27" r:id="rId3"/>
    <sheet name="прил 5 ДОХ" sheetId="2" r:id="rId4"/>
    <sheet name="прил 6 ДОХ 2" sheetId="28" r:id="rId5"/>
    <sheet name="прил 7 РАЗД" sheetId="8" r:id="rId6"/>
    <sheet name="прил 8 РАЗД 2" sheetId="29" r:id="rId7"/>
    <sheet name="прил 9 ВЕДОМ" sheetId="6" r:id="rId8"/>
    <sheet name="прил 10 ВЕДОМ 2019-20" sheetId="30" r:id="rId9"/>
    <sheet name="прил 11 ЦСР,ВР,РП" sheetId="21" r:id="rId10"/>
    <sheet name="прил 12 ЦСР,ВР,РП 2019-20" sheetId="31" r:id="rId11"/>
  </sheets>
  <externalReferences>
    <externalReference r:id="rId12"/>
  </externalReferences>
  <definedNames>
    <definedName name="_xlnm.Print_Area" localSheetId="8">'прил 10 ВЕДОМ 2019-20'!$A$6:$H$101</definedName>
    <definedName name="_xlnm.Print_Area" localSheetId="9">'прил 11 ЦСР,ВР,РП'!$A$1:$F$112</definedName>
    <definedName name="_xlnm.Print_Area" localSheetId="10">'прил 12 ЦСР,ВР,РП 2019-20'!$A$6:$G$71</definedName>
    <definedName name="_xlnm.Print_Area" localSheetId="3">'прил 5 ДОХ'!$A$1:$K$55</definedName>
    <definedName name="_xlnm.Print_Area" localSheetId="4">'прил 6 ДОХ 2'!$A$6:$L$57</definedName>
    <definedName name="_xlnm.Print_Area" localSheetId="5">'прил 7 РАЗД'!$A$1:$D$34</definedName>
    <definedName name="_xlnm.Print_Area" localSheetId="6">'прил 8 РАЗД 2'!$A$5:$E$34</definedName>
    <definedName name="_xlnm.Print_Area" localSheetId="7">'прил 9 ВЕДОМ'!$A$1:$G$146</definedName>
    <definedName name="_xlnm.Print_Area" localSheetId="0">Решение!$A$1:$I$67</definedName>
  </definedNames>
  <calcPr calcId="145621"/>
</workbook>
</file>

<file path=xl/calcChain.xml><?xml version="1.0" encoding="utf-8"?>
<calcChain xmlns="http://schemas.openxmlformats.org/spreadsheetml/2006/main">
  <c r="G70" i="31" l="1"/>
  <c r="F70" i="31"/>
  <c r="G66" i="31"/>
  <c r="F66" i="31"/>
  <c r="G65" i="31"/>
  <c r="G64" i="31" s="1"/>
  <c r="F65" i="31"/>
  <c r="F64" i="31" s="1"/>
  <c r="G63" i="31"/>
  <c r="G62" i="31" s="1"/>
  <c r="F63" i="31"/>
  <c r="F62" i="31" s="1"/>
  <c r="G61" i="31"/>
  <c r="G60" i="31" s="1"/>
  <c r="G59" i="31" s="1"/>
  <c r="F61" i="31"/>
  <c r="F60" i="31" s="1"/>
  <c r="G58" i="31"/>
  <c r="F58" i="31"/>
  <c r="G57" i="31"/>
  <c r="G56" i="31" s="1"/>
  <c r="F57" i="31"/>
  <c r="F56" i="31" s="1"/>
  <c r="G55" i="31"/>
  <c r="G54" i="31" s="1"/>
  <c r="G53" i="31" s="1"/>
  <c r="F55" i="31"/>
  <c r="F54" i="31" s="1"/>
  <c r="F53" i="31" s="1"/>
  <c r="G52" i="31"/>
  <c r="F52" i="31"/>
  <c r="G51" i="31"/>
  <c r="F51" i="31"/>
  <c r="G50" i="31"/>
  <c r="F50" i="31"/>
  <c r="G49" i="31"/>
  <c r="G48" i="31" s="1"/>
  <c r="F49" i="31"/>
  <c r="F48" i="31" s="1"/>
  <c r="G45" i="31"/>
  <c r="G44" i="31" s="1"/>
  <c r="G43" i="31" s="1"/>
  <c r="G42" i="31" s="1"/>
  <c r="G41" i="31" s="1"/>
  <c r="F45" i="31"/>
  <c r="F44" i="31"/>
  <c r="F43" i="31" s="1"/>
  <c r="F42" i="31" s="1"/>
  <c r="F41" i="31" s="1"/>
  <c r="G40" i="31"/>
  <c r="F40" i="31"/>
  <c r="F39" i="31" s="1"/>
  <c r="F38" i="31" s="1"/>
  <c r="G39" i="31"/>
  <c r="G38" i="31" s="1"/>
  <c r="G37" i="31"/>
  <c r="G36" i="31" s="1"/>
  <c r="G35" i="31" s="1"/>
  <c r="F37" i="31"/>
  <c r="F36" i="31" s="1"/>
  <c r="F35" i="31" s="1"/>
  <c r="G34" i="31"/>
  <c r="F34" i="31"/>
  <c r="G33" i="31"/>
  <c r="G32" i="31" s="1"/>
  <c r="F33" i="31"/>
  <c r="F32" i="31" s="1"/>
  <c r="G31" i="31"/>
  <c r="G30" i="31" s="1"/>
  <c r="G29" i="31" s="1"/>
  <c r="F31" i="31"/>
  <c r="F30" i="31" s="1"/>
  <c r="F29" i="31" s="1"/>
  <c r="F25" i="31" s="1"/>
  <c r="G28" i="31"/>
  <c r="F28" i="31"/>
  <c r="G24" i="31"/>
  <c r="F24" i="31"/>
  <c r="G23" i="31"/>
  <c r="G22" i="31" s="1"/>
  <c r="G21" i="31" s="1"/>
  <c r="F23" i="31"/>
  <c r="F22" i="31" s="1"/>
  <c r="F21" i="31" s="1"/>
  <c r="G20" i="31"/>
  <c r="F20" i="31"/>
  <c r="G19" i="31"/>
  <c r="G18" i="31" s="1"/>
  <c r="G17" i="31" s="1"/>
  <c r="F19" i="31"/>
  <c r="F18" i="31" s="1"/>
  <c r="F17" i="31" s="1"/>
  <c r="H98" i="30"/>
  <c r="G98" i="30"/>
  <c r="H97" i="30"/>
  <c r="G97" i="30"/>
  <c r="H95" i="30"/>
  <c r="G95" i="30"/>
  <c r="H94" i="30"/>
  <c r="H93" i="30" s="1"/>
  <c r="H92" i="30" s="1"/>
  <c r="H91" i="30" s="1"/>
  <c r="H90" i="30" s="1"/>
  <c r="G94" i="30"/>
  <c r="G93" i="30" s="1"/>
  <c r="G92" i="30" s="1"/>
  <c r="G91" i="30" s="1"/>
  <c r="G90" i="30" s="1"/>
  <c r="H88" i="30"/>
  <c r="G88" i="30"/>
  <c r="H87" i="30"/>
  <c r="H86" i="30" s="1"/>
  <c r="H85" i="30" s="1"/>
  <c r="H84" i="30" s="1"/>
  <c r="H83" i="30" s="1"/>
  <c r="G87" i="30"/>
  <c r="G86" i="30" s="1"/>
  <c r="G85" i="30" s="1"/>
  <c r="G84" i="30" s="1"/>
  <c r="G83" i="30" s="1"/>
  <c r="H81" i="30"/>
  <c r="G81" i="30"/>
  <c r="H80" i="30"/>
  <c r="H79" i="30" s="1"/>
  <c r="H78" i="30" s="1"/>
  <c r="H77" i="30" s="1"/>
  <c r="H76" i="30" s="1"/>
  <c r="G80" i="30"/>
  <c r="G79" i="30" s="1"/>
  <c r="G78" i="30" s="1"/>
  <c r="G77" i="30" s="1"/>
  <c r="G76" i="30" s="1"/>
  <c r="H74" i="30"/>
  <c r="G74" i="30"/>
  <c r="H73" i="30"/>
  <c r="H72" i="30" s="1"/>
  <c r="H71" i="30" s="1"/>
  <c r="H70" i="30" s="1"/>
  <c r="H69" i="30" s="1"/>
  <c r="G73" i="30"/>
  <c r="G72" i="30" s="1"/>
  <c r="G71" i="30" s="1"/>
  <c r="G70" i="30" s="1"/>
  <c r="G69" i="30" s="1"/>
  <c r="H67" i="30"/>
  <c r="G67" i="30"/>
  <c r="H66" i="30"/>
  <c r="H65" i="30" s="1"/>
  <c r="H64" i="30" s="1"/>
  <c r="H63" i="30" s="1"/>
  <c r="G66" i="30"/>
  <c r="G65" i="30" s="1"/>
  <c r="G64" i="30" s="1"/>
  <c r="G63" i="30" s="1"/>
  <c r="H61" i="30"/>
  <c r="H60" i="30" s="1"/>
  <c r="G61" i="30"/>
  <c r="G60" i="30" s="1"/>
  <c r="H58" i="30"/>
  <c r="H57" i="30" s="1"/>
  <c r="G58" i="30"/>
  <c r="G57" i="30" s="1"/>
  <c r="G56" i="30" s="1"/>
  <c r="G55" i="30" s="1"/>
  <c r="G54" i="30" s="1"/>
  <c r="G53" i="30" s="1"/>
  <c r="H51" i="30"/>
  <c r="G51" i="30"/>
  <c r="H49" i="30"/>
  <c r="G49" i="30"/>
  <c r="G48" i="30" s="1"/>
  <c r="G47" i="30" s="1"/>
  <c r="G46" i="30" s="1"/>
  <c r="H42" i="30"/>
  <c r="G42" i="30"/>
  <c r="H41" i="30"/>
  <c r="H40" i="30" s="1"/>
  <c r="H39" i="30" s="1"/>
  <c r="H38" i="30" s="1"/>
  <c r="G41" i="30"/>
  <c r="G40" i="30" s="1"/>
  <c r="G39" i="30" s="1"/>
  <c r="G38" i="30" s="1"/>
  <c r="H36" i="30"/>
  <c r="H35" i="30" s="1"/>
  <c r="G36" i="30"/>
  <c r="G35" i="30" s="1"/>
  <c r="H33" i="30"/>
  <c r="G33" i="30"/>
  <c r="H31" i="30"/>
  <c r="G31" i="30"/>
  <c r="H30" i="30"/>
  <c r="G30" i="30"/>
  <c r="H28" i="30"/>
  <c r="G28" i="30"/>
  <c r="H27" i="30"/>
  <c r="G27" i="30"/>
  <c r="H22" i="30"/>
  <c r="H21" i="30" s="1"/>
  <c r="H20" i="30" s="1"/>
  <c r="H19" i="30" s="1"/>
  <c r="H18" i="30" s="1"/>
  <c r="G22" i="30"/>
  <c r="G21" i="30" s="1"/>
  <c r="G20" i="30" s="1"/>
  <c r="G19" i="30" s="1"/>
  <c r="G18" i="30" s="1"/>
  <c r="E33" i="29"/>
  <c r="D33" i="29"/>
  <c r="E32" i="29"/>
  <c r="E31" i="29" s="1"/>
  <c r="D32" i="29"/>
  <c r="D31" i="29"/>
  <c r="E30" i="29"/>
  <c r="E29" i="29" s="1"/>
  <c r="D30" i="29"/>
  <c r="D29" i="29" s="1"/>
  <c r="E28" i="29"/>
  <c r="E27" i="29" s="1"/>
  <c r="D28" i="29"/>
  <c r="D27" i="29"/>
  <c r="E26" i="29"/>
  <c r="E25" i="29" s="1"/>
  <c r="D26" i="29"/>
  <c r="D25" i="29" s="1"/>
  <c r="E24" i="29"/>
  <c r="D24" i="29"/>
  <c r="E23" i="29"/>
  <c r="D23" i="29"/>
  <c r="D22" i="29" s="1"/>
  <c r="E22" i="29"/>
  <c r="E21" i="29"/>
  <c r="D21" i="29"/>
  <c r="D20" i="29" s="1"/>
  <c r="E20" i="29"/>
  <c r="E19" i="29"/>
  <c r="D19" i="29"/>
  <c r="E18" i="29"/>
  <c r="D18" i="29"/>
  <c r="E17" i="29"/>
  <c r="D17" i="29"/>
  <c r="D16" i="29" s="1"/>
  <c r="E16" i="29"/>
  <c r="L55" i="28"/>
  <c r="K55" i="28"/>
  <c r="K54" i="28" s="1"/>
  <c r="L54" i="28"/>
  <c r="L53" i="28"/>
  <c r="K53" i="28"/>
  <c r="K52" i="28" s="1"/>
  <c r="K51" i="28" s="1"/>
  <c r="L52" i="28"/>
  <c r="L51" i="28" s="1"/>
  <c r="L49" i="28"/>
  <c r="K49" i="28"/>
  <c r="K48" i="28" s="1"/>
  <c r="L48" i="28"/>
  <c r="L46" i="28"/>
  <c r="L45" i="28" s="1"/>
  <c r="L44" i="28" s="1"/>
  <c r="L43" i="28" s="1"/>
  <c r="K46" i="28"/>
  <c r="K45" i="28"/>
  <c r="L41" i="28"/>
  <c r="K41" i="28"/>
  <c r="K40" i="28" s="1"/>
  <c r="L40" i="28"/>
  <c r="L38" i="28"/>
  <c r="K38" i="28"/>
  <c r="L36" i="28"/>
  <c r="L35" i="28" s="1"/>
  <c r="L32" i="28" s="1"/>
  <c r="K36" i="28"/>
  <c r="K35" i="28"/>
  <c r="L33" i="28"/>
  <c r="K33" i="28"/>
  <c r="L30" i="28"/>
  <c r="L29" i="28" s="1"/>
  <c r="K30" i="28"/>
  <c r="K29" i="28" s="1"/>
  <c r="L24" i="28"/>
  <c r="L23" i="28" s="1"/>
  <c r="K24" i="28"/>
  <c r="K23" i="28"/>
  <c r="L19" i="28"/>
  <c r="K19" i="28"/>
  <c r="K18" i="28" s="1"/>
  <c r="L18" i="28"/>
  <c r="A18" i="28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E23" i="27"/>
  <c r="E22" i="27" s="1"/>
  <c r="E21" i="27" s="1"/>
  <c r="D23" i="27"/>
  <c r="D22" i="27" s="1"/>
  <c r="D21" i="27" s="1"/>
  <c r="A17" i="27"/>
  <c r="A18" i="27" s="1"/>
  <c r="A19" i="27" s="1"/>
  <c r="A20" i="27" s="1"/>
  <c r="A21" i="27" s="1"/>
  <c r="A22" i="27" s="1"/>
  <c r="A23" i="27" s="1"/>
  <c r="A24" i="27" s="1"/>
  <c r="K32" i="28" l="1"/>
  <c r="K17" i="28" s="1"/>
  <c r="H26" i="30"/>
  <c r="H25" i="30" s="1"/>
  <c r="H24" i="30" s="1"/>
  <c r="G26" i="30"/>
  <c r="G25" i="30" s="1"/>
  <c r="G24" i="30" s="1"/>
  <c r="H48" i="30"/>
  <c r="H47" i="30" s="1"/>
  <c r="H46" i="30" s="1"/>
  <c r="H45" i="30" s="1"/>
  <c r="H44" i="30" s="1"/>
  <c r="F16" i="31"/>
  <c r="F59" i="31"/>
  <c r="F47" i="31" s="1"/>
  <c r="F46" i="31" s="1"/>
  <c r="F71" i="31" s="1"/>
  <c r="G25" i="31"/>
  <c r="G16" i="31" s="1"/>
  <c r="G47" i="31"/>
  <c r="G46" i="31" s="1"/>
  <c r="H17" i="30"/>
  <c r="G17" i="30"/>
  <c r="G101" i="30" s="1"/>
  <c r="H56" i="30"/>
  <c r="H55" i="30" s="1"/>
  <c r="H54" i="30" s="1"/>
  <c r="H53" i="30" s="1"/>
  <c r="H101" i="30"/>
  <c r="G45" i="30"/>
  <c r="G44" i="30" s="1"/>
  <c r="D34" i="29"/>
  <c r="E34" i="29"/>
  <c r="L17" i="28"/>
  <c r="A32" i="28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29" i="28"/>
  <c r="A30" i="28" s="1"/>
  <c r="A31" i="28" s="1"/>
  <c r="K44" i="28"/>
  <c r="K43" i="28" s="1"/>
  <c r="E20" i="27"/>
  <c r="E19" i="27" s="1"/>
  <c r="E18" i="27" s="1"/>
  <c r="E17" i="27" s="1"/>
  <c r="E16" i="27" s="1"/>
  <c r="E25" i="27" s="1"/>
  <c r="D20" i="27"/>
  <c r="D19" i="27" s="1"/>
  <c r="D18" i="27" s="1"/>
  <c r="D17" i="27" s="1"/>
  <c r="D16" i="27" s="1"/>
  <c r="D25" i="27" s="1"/>
  <c r="H16" i="30" l="1"/>
  <c r="G71" i="31"/>
  <c r="G16" i="30"/>
  <c r="K59" i="28"/>
  <c r="K57" i="28"/>
  <c r="K58" i="28" s="1"/>
  <c r="L59" i="28"/>
  <c r="L57" i="28"/>
  <c r="L58" i="28" s="1"/>
  <c r="J50" i="25" l="1"/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  <c r="H20" i="25" l="1"/>
  <c r="J27" i="25"/>
  <c r="D20" i="25"/>
  <c r="E26" i="25"/>
  <c r="I26" i="25" l="1"/>
  <c r="J26" i="25" s="1"/>
  <c r="J20" i="25"/>
  <c r="J19" i="25"/>
  <c r="D21" i="25" l="1"/>
  <c r="H21" i="25"/>
  <c r="J23" i="25"/>
  <c r="J22" i="25"/>
  <c r="J21" i="25" l="1"/>
</calcChain>
</file>

<file path=xl/sharedStrings.xml><?xml version="1.0" encoding="utf-8"?>
<sst xmlns="http://schemas.openxmlformats.org/spreadsheetml/2006/main" count="2520" uniqueCount="424">
  <si>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</si>
  <si>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</si>
  <si>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</si>
  <si>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</si>
  <si>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</si>
  <si>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</si>
  <si>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</si>
  <si>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</si>
  <si>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</si>
  <si>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</si>
  <si>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</si>
  <si>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</si>
  <si>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</si>
  <si>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</si>
  <si>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</si>
  <si>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</si>
  <si>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</si>
  <si>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</si>
  <si>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</si>
  <si>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</si>
  <si>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</si>
  <si>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</si>
  <si>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</si>
  <si>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</si>
  <si>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</si>
  <si>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</si>
  <si>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</si>
  <si>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</si>
  <si>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</si>
  <si>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</si>
  <si>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</si>
  <si>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</si>
  <si>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</si>
  <si>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</si>
  <si>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</si>
  <si>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</si>
  <si>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</si>
  <si>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</si>
  <si>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</si>
  <si>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</si>
  <si>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</si>
  <si>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</si>
  <si>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</si>
  <si>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</si>
  <si>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</si>
  <si>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</si>
  <si>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</si>
  <si>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</si>
  <si>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</si>
  <si>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</si>
  <si>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</si>
  <si>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</si>
  <si>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</si>
  <si>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</si>
  <si>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</si>
  <si>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</si>
  <si>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</si>
  <si>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</si>
  <si>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</si>
  <si>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</si>
  <si>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</si>
  <si>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</si>
  <si>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</si>
  <si>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</si>
  <si>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</si>
  <si>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</si>
  <si>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</si>
  <si>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</si>
  <si>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</si>
  <si>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</si>
  <si>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</si>
  <si>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</si>
  <si>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</si>
  <si>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</si>
  <si>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</si>
  <si>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</si>
  <si>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</si>
  <si>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</si>
  <si>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</si>
  <si>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</si>
  <si>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</si>
  <si>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</si>
  <si>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</si>
  <si>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</si>
  <si>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</si>
  <si>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</si>
  <si>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</si>
  <si>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</si>
  <si>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</si>
  <si>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</si>
  <si>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</si>
  <si>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</si>
  <si>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</si>
  <si>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</si>
  <si>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</si>
  <si>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</si>
  <si>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</si>
  <si>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</si>
  <si>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</si>
  <si>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</si>
  <si>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</si>
  <si>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</si>
  <si>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</si>
  <si>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</si>
  <si>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</si>
  <si>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</si>
  <si>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</si>
  <si>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</si>
  <si>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</si>
  <si>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</si>
  <si>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</si>
  <si>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</si>
  <si>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</si>
  <si>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</si>
  <si>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</si>
  <si>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</si>
  <si>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</si>
  <si>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</si>
  <si>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</si>
  <si>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</si>
  <si>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</si>
  <si>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</si>
  <si>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</si>
  <si>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</si>
  <si>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</si>
  <si>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</si>
  <si>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</si>
  <si>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</si>
  <si>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</si>
  <si>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</si>
  <si>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</si>
  <si>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</si>
  <si>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</si>
  <si>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</si>
  <si>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</si>
  <si>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</si>
  <si>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</si>
  <si>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</si>
  <si>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</si>
  <si>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</si>
  <si>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</si>
  <si>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</si>
  <si>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</si>
  <si>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</si>
  <si>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</si>
  <si>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</si>
  <si>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</si>
  <si>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</si>
  <si>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</si>
  <si>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</si>
  <si>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</si>
  <si>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</si>
  <si>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</si>
  <si>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</si>
  <si>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</si>
  <si>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</si>
  <si>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</si>
  <si>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</si>
  <si>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</si>
  <si>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</si>
  <si>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</si>
  <si>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</si>
  <si>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</si>
  <si>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</si>
  <si>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</si>
  <si>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</si>
  <si>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</si>
  <si>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</si>
  <si>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</si>
  <si>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</si>
  <si>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</si>
  <si>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</si>
  <si>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</si>
  <si>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</si>
  <si>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</si>
  <si>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</si>
  <si>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</si>
  <si>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</si>
  <si>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</si>
  <si>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</si>
  <si>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</si>
  <si>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</si>
  <si>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</si>
  <si>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</si>
  <si>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</si>
  <si>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</si>
  <si>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</si>
  <si>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</si>
  <si>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</si>
  <si>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</si>
  <si>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</si>
  <si>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</si>
  <si>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</si>
  <si>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</si>
  <si>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</si>
  <si>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</si>
  <si>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</si>
  <si>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</si>
  <si>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</si>
  <si>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</si>
  <si>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</si>
  <si>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</si>
  <si>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</si>
  <si>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</si>
  <si>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</si>
  <si>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</si>
  <si>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</si>
  <si>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</si>
  <si>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</si>
  <si>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</si>
  <si>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</si>
  <si>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</si>
  <si>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</si>
  <si>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</si>
  <si>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</si>
  <si>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</si>
  <si>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</si>
  <si>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</si>
  <si>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</si>
  <si>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</si>
  <si>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</si>
  <si>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</si>
  <si>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</si>
  <si>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</si>
  <si>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</si>
  <si>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</si>
  <si>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</si>
  <si>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</si>
  <si>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</si>
  <si>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</si>
  <si>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</si>
  <si>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</si>
  <si>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</si>
  <si>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</si>
  <si>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</si>
  <si>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</si>
  <si>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</si>
  <si>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</si>
  <si>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</si>
  <si>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</si>
  <si>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</si>
  <si>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</si>
  <si>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</si>
  <si>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</si>
  <si>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</si>
  <si>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</si>
  <si>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</si>
  <si>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</si>
  <si>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</si>
  <si>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</si>
  <si>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</si>
  <si>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</si>
  <si>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</si>
  <si>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</si>
  <si>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</si>
  <si>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</si>
  <si>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</si>
  <si>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</si>
  <si>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</si>
  <si>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</si>
  <si>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</si>
  <si>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</si>
  <si>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</si>
  <si>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</si>
  <si>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</si>
  <si>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</si>
  <si>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</si>
  <si>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</si>
  <si>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</si>
  <si>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</si>
  <si>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</si>
  <si>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</si>
  <si>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</si>
  <si>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</si>
  <si>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</si>
  <si>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</si>
  <si>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</si>
  <si>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</si>
  <si>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</si>
  <si>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</si>
  <si>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7620000000</t>
  </si>
  <si>
    <t>7620010210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</si>
  <si>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</si>
  <si>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</si>
  <si>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</si>
  <si>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</si>
  <si>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</si>
  <si>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</si>
  <si>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</si>
  <si>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</si>
  <si>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</si>
  <si>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</si>
  <si>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</si>
  <si>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</si>
  <si>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</si>
  <si>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</si>
  <si>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</si>
  <si>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</si>
  <si>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</si>
  <si>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</si>
  <si>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</si>
  <si>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</si>
  <si>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</si>
  <si>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</si>
  <si>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</si>
  <si>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</si>
  <si>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</si>
  <si>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</si>
  <si>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</si>
  <si>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</si>
  <si>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</si>
  <si>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</si>
  <si>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</si>
  <si>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</si>
  <si>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</si>
  <si>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</si>
  <si>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</si>
  <si>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</si>
  <si>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</si>
  <si>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</si>
  <si>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</si>
  <si>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</si>
  <si>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>рег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</si>
  <si>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</si>
  <si>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</si>
  <si>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</si>
  <si>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</si>
  <si>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</si>
  <si>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здесь скрыто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</si>
  <si>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</si>
  <si>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</si>
  <si>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</si>
  <si>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</si>
  <si>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3213,41 руб ост дор ф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</si>
  <si>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</si>
  <si>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</si>
  <si>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</si>
  <si>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</si>
  <si>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</si>
  <si>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</si>
  <si>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</si>
  <si>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</si>
  <si>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</si>
  <si>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</si>
  <si>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</si>
  <si>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</si>
  <si>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</si>
  <si>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</si>
  <si>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</si>
  <si>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от 10.05.2018 № 34в-102 р.</t>
  </si>
  <si>
    <r>
      <t xml:space="preserve">10.05.2018 год                     с. Разъезжее                      № 34в-102 р. </t>
    </r>
    <r>
      <rPr>
        <sz val="14"/>
        <rFont val="Times New Roman"/>
        <family val="1"/>
        <charset val="204"/>
      </rPr>
      <t xml:space="preserve">    </t>
    </r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</si>
  <si>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</si>
  <si>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</si>
  <si>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к решению Разъезженского</t>
  </si>
  <si>
    <t>к  проекту решения  Разъезженского</t>
  </si>
  <si>
    <t>от 22.12.2017  № 31-87 р.</t>
  </si>
  <si>
    <t>Источники внутреннего финансирования дефицита 
 сельского бюджета на плановый период 2019-2020 годов</t>
  </si>
  <si>
    <t>Сумма на 2019 г</t>
  </si>
  <si>
    <t>Сумма на 2020 г.</t>
  </si>
  <si>
    <t>к  решению Разъезженского</t>
  </si>
  <si>
    <t>Приложение 6</t>
  </si>
  <si>
    <t>ДОХОДЫ  СЕЛЬСКОГО БЮДЖЕТА  на плановый период 2019-2020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</si>
  <si>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</si>
  <si>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</si>
  <si>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2019 г</t>
  </si>
  <si>
    <t>Доходы  бюджета 2020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</si>
  <si>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</si>
  <si>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</si>
  <si>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</si>
  <si>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</si>
  <si>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</si>
  <si>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</si>
  <si>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</si>
  <si>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</si>
  <si>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</si>
  <si>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</si>
  <si>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</si>
  <si>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</si>
  <si>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</si>
  <si>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</si>
  <si>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</si>
  <si>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</si>
  <si>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</si>
  <si>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</si>
  <si>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>Приложение  №  8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</si>
  <si>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2019-2020 годов</t>
  </si>
  <si>
    <t>(тыс. руб.)</t>
  </si>
  <si>
    <t>Сумма  на  2019 год</t>
  </si>
  <si>
    <t>Сумма  на  2020 год</t>
  </si>
  <si>
    <t>Другие общегосударственные вопросы</t>
  </si>
  <si>
    <t>Условно утвержденные расходы</t>
  </si>
  <si>
    <t>Приложение  № 10</t>
  </si>
  <si>
    <t>Ведомственная структура   расходов  сельского бюджета                                                                                        на плановый период 2019-2020 годов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</si>
  <si>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</si>
  <si>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</si>
  <si>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</si>
  <si>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 № 12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</si>
  <si>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2019-2020 годов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</si>
  <si>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</si>
  <si>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</si>
  <si>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на 2014 - 2017 годы</t>
  </si>
  <si>
    <t>600</t>
  </si>
  <si>
    <t>610</t>
  </si>
  <si>
    <t>Приложение 8</t>
  </si>
  <si>
    <t>Приложение 9</t>
  </si>
  <si>
    <t>Приложение 10</t>
  </si>
  <si>
    <t>"1.5. Утвердить основные характеристики бюджета сельсовета
на 2019 год и на 2020 год:</t>
  </si>
  <si>
    <t>1) прогнозируемый общий объем доходов бюджета на 2019 год в сумме 5553,20 тыс. рублей и на 2020 год в сумме 5556,20 тыс. рублей;</t>
  </si>
  <si>
    <t>2) общий объем расходов бюджета на 2019 год в сумме 5553,20 тыс. рублей, в том числе условно утвержденные расходы в сумме 138,41 тыс. рублей, и на 2020 год в сумме 5556,20 тыс. рублей, в том числе условно утвержденные расходы  в сумме 277,00 тыс. рублей;</t>
  </si>
  <si>
    <t>3) дефицит местного бюджета на 2019 год в сумме 0,00 тыс. рублей и на 2020 год в сумме 0,00 тыс. рублей;</t>
  </si>
  <si>
    <t>4) источники внутреннего финансирования дефицита местного бюджета на 2019 год в сумме 0,0 тыс. рублей и на 2020 год в сумме 0,00 тыс. рублей"</t>
  </si>
  <si>
    <t xml:space="preserve">3)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изложив в новой редакции подпункт 1.5 пункта 1 "Основные характеристики  бюджета Разъезженского сельсовета  на 2018 год и плановый период 2019-2020 годов": </t>
  </si>
  <si>
    <t>4)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</si>
  <si>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5)       Внести    изменения в приложение 2 «Источники внутреннего финансирования дефицита сельского бюджета на плановый период 2019-2020 годов»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</si>
  <si>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6)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</si>
  <si>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>7)      Внести    изменения в приложение 6 «Доходы сельского бюджета на плановый период 2019-2020 годов»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</t>
  </si>
  <si>
    <t>8)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</si>
  <si>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t>9)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2019-2020 годов»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6 настоящего решения.</t>
  </si>
  <si>
    <t xml:space="preserve">10)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7 настоящего решения. </t>
  </si>
  <si>
    <t xml:space="preserve">11)      Внести  изменения в приложение 10 «Ведомственная структура   расходов  сельского бюджета  на плановый период 2019-2020 годов»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8 настоящего решения. </t>
  </si>
  <si>
    <t>12)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9 настоящего решения.</t>
  </si>
  <si>
    <t>13)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плановый период 2019-2020 годов»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10 настоящего решения.</t>
  </si>
  <si>
    <t>14)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</si>
  <si>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15)      Решение вступает в силу в день следующий за днем обнародования на территории Разъезженского сельсовета.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</si>
</sst>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73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48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13" fillId="0" borderId="51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49" fontId="2" fillId="0" borderId="5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3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8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vertical="top" wrapText="1"/>
    </xf>
    <xf numFmtId="49" fontId="2" fillId="0" borderId="6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horizontal="right" vertical="center"/>
    </xf>
    <xf numFmtId="164" fontId="13" fillId="0" borderId="70" xfId="0" applyNumberFormat="1" applyFont="1" applyFill="1" applyBorder="1" applyAlignment="1">
      <alignment horizontal="right"/>
    </xf>
    <xf numFmtId="164" fontId="3" fillId="0" borderId="71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0" fillId="0" borderId="54" xfId="0" applyFill="1" applyBorder="1"/>
    <xf numFmtId="164" fontId="3" fillId="0" borderId="74" xfId="0" applyNumberFormat="1" applyFont="1" applyFill="1" applyBorder="1"/>
    <xf numFmtId="164" fontId="2" fillId="0" borderId="75" xfId="0" applyNumberFormat="1" applyFont="1" applyFill="1" applyBorder="1"/>
    <xf numFmtId="164" fontId="2" fillId="0" borderId="74" xfId="0" applyNumberFormat="1" applyFont="1" applyFill="1" applyBorder="1"/>
    <xf numFmtId="164" fontId="3" fillId="0" borderId="76" xfId="0" applyNumberFormat="1" applyFont="1" applyFill="1" applyBorder="1"/>
    <xf numFmtId="164" fontId="2" fillId="0" borderId="76" xfId="0" applyNumberFormat="1" applyFont="1" applyFill="1" applyBorder="1"/>
    <xf numFmtId="164" fontId="3" fillId="0" borderId="74" xfId="37" applyNumberFormat="1" applyFont="1" applyFill="1" applyBorder="1"/>
    <xf numFmtId="164" fontId="3" fillId="0" borderId="74" xfId="0" applyNumberFormat="1" applyFont="1" applyFill="1" applyBorder="1" applyAlignment="1">
      <alignment wrapText="1"/>
    </xf>
    <xf numFmtId="164" fontId="3" fillId="0" borderId="71" xfId="0" applyNumberFormat="1" applyFont="1" applyFill="1" applyBorder="1"/>
    <xf numFmtId="164" fontId="2" fillId="0" borderId="77" xfId="0" applyNumberFormat="1" applyFont="1" applyFill="1" applyBorder="1" applyAlignment="1">
      <alignment horizontal="center" vertical="center" wrapText="1" shrinkToFit="1"/>
    </xf>
    <xf numFmtId="0" fontId="9" fillId="0" borderId="74" xfId="0" applyFont="1" applyFill="1" applyBorder="1" applyAlignment="1">
      <alignment horizontal="center" wrapText="1" shrinkToFit="1"/>
    </xf>
    <xf numFmtId="164" fontId="6" fillId="0" borderId="74" xfId="0" applyNumberFormat="1" applyFont="1" applyFill="1" applyBorder="1"/>
    <xf numFmtId="164" fontId="4" fillId="0" borderId="74" xfId="0" applyNumberFormat="1" applyFont="1" applyFill="1" applyBorder="1"/>
    <xf numFmtId="164" fontId="5" fillId="0" borderId="78" xfId="0" applyNumberFormat="1" applyFont="1" applyFill="1" applyBorder="1"/>
    <xf numFmtId="0" fontId="16" fillId="0" borderId="0" xfId="0" applyFont="1" applyFill="1"/>
    <xf numFmtId="164" fontId="2" fillId="0" borderId="62" xfId="0" applyNumberFormat="1" applyFont="1" applyFill="1" applyBorder="1" applyAlignment="1">
      <alignment horizontal="right" vertical="center" wrapText="1"/>
    </xf>
    <xf numFmtId="164" fontId="2" fillId="0" borderId="65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2" xfId="0" applyNumberFormat="1" applyFont="1" applyFill="1" applyBorder="1"/>
    <xf numFmtId="165" fontId="0" fillId="0" borderId="42" xfId="0" applyNumberFormat="1" applyFill="1" applyBorder="1"/>
    <xf numFmtId="165" fontId="0" fillId="0" borderId="79" xfId="0" applyNumberFormat="1" applyFill="1" applyBorder="1"/>
    <xf numFmtId="165" fontId="0" fillId="0" borderId="52" xfId="0" applyNumberFormat="1" applyFill="1" applyBorder="1"/>
    <xf numFmtId="0" fontId="16" fillId="0" borderId="0" xfId="0" applyFont="1" applyFill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3" fillId="0" borderId="24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6" fillId="24" borderId="0" xfId="0" applyFont="1" applyFill="1" applyBorder="1"/>
    <xf numFmtId="0" fontId="45" fillId="24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6" fillId="0" borderId="0" xfId="0" applyFont="1" applyFill="1"/>
    <xf numFmtId="0" fontId="16" fillId="25" borderId="0" xfId="0" applyFont="1" applyFill="1"/>
    <xf numFmtId="4" fontId="2" fillId="24" borderId="0" xfId="0" applyNumberFormat="1" applyFont="1" applyFill="1" applyBorder="1" applyAlignment="1">
      <alignment horizontal="right" vertical="center" wrapText="1"/>
    </xf>
    <xf numFmtId="0" fontId="1" fillId="0" borderId="54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5" fontId="2" fillId="0" borderId="52" xfId="0" applyNumberFormat="1" applyFont="1" applyFill="1" applyBorder="1" applyAlignment="1">
      <alignment horizontal="right" vertical="center"/>
    </xf>
    <xf numFmtId="0" fontId="16" fillId="0" borderId="0" xfId="0" applyFont="1" applyFill="1"/>
    <xf numFmtId="164" fontId="3" fillId="0" borderId="80" xfId="0" applyNumberFormat="1" applyFont="1" applyFill="1" applyBorder="1" applyAlignment="1">
      <alignment horizontal="right" vertical="center" wrapText="1"/>
    </xf>
    <xf numFmtId="164" fontId="2" fillId="0" borderId="80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0" fontId="14" fillId="0" borderId="54" xfId="0" applyFont="1" applyFill="1" applyBorder="1"/>
    <xf numFmtId="164" fontId="2" fillId="0" borderId="0" xfId="0" applyNumberFormat="1" applyFont="1" applyFill="1" applyBorder="1" applyAlignment="1">
      <alignment horizontal="center" shrinkToFit="1"/>
    </xf>
    <xf numFmtId="164" fontId="2" fillId="0" borderId="56" xfId="0" applyNumberFormat="1" applyFont="1" applyFill="1" applyBorder="1" applyAlignment="1">
      <alignment horizontal="center" vertical="center" wrapText="1" shrinkToFit="1"/>
    </xf>
    <xf numFmtId="164" fontId="2" fillId="0" borderId="82" xfId="0" applyNumberFormat="1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top" wrapText="1" shrinkToFit="1"/>
    </xf>
    <xf numFmtId="49" fontId="9" fillId="0" borderId="83" xfId="0" applyNumberFormat="1" applyFont="1" applyFill="1" applyBorder="1" applyAlignment="1">
      <alignment horizontal="center" wrapText="1" shrinkToFit="1"/>
    </xf>
    <xf numFmtId="3" fontId="9" fillId="0" borderId="83" xfId="0" applyNumberFormat="1" applyFont="1" applyFill="1" applyBorder="1" applyAlignment="1">
      <alignment horizontal="center" wrapText="1" shrinkToFit="1"/>
    </xf>
    <xf numFmtId="3" fontId="9" fillId="0" borderId="84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4" fontId="6" fillId="0" borderId="15" xfId="0" applyNumberFormat="1" applyFont="1" applyFill="1" applyBorder="1"/>
    <xf numFmtId="164" fontId="6" fillId="0" borderId="41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/>
    <xf numFmtId="164" fontId="6" fillId="0" borderId="42" xfId="0" applyNumberFormat="1" applyFont="1" applyFill="1" applyBorder="1"/>
    <xf numFmtId="164" fontId="5" fillId="0" borderId="60" xfId="0" applyNumberFormat="1" applyFont="1" applyFill="1" applyBorder="1"/>
    <xf numFmtId="164" fontId="5" fillId="0" borderId="65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4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4" fontId="3" fillId="0" borderId="10" xfId="0" applyNumberFormat="1" applyFont="1" applyFill="1" applyBorder="1"/>
    <xf numFmtId="164" fontId="3" fillId="0" borderId="42" xfId="0" applyNumberFormat="1" applyFont="1" applyFill="1" applyBorder="1"/>
    <xf numFmtId="0" fontId="2" fillId="26" borderId="10" xfId="0" applyNumberFormat="1" applyFont="1" applyFill="1" applyBorder="1" applyAlignment="1">
      <alignment horizontal="justify" vertical="center" wrapText="1" shrinkToFit="1"/>
    </xf>
    <xf numFmtId="164" fontId="2" fillId="0" borderId="10" xfId="0" applyNumberFormat="1" applyFont="1" applyFill="1" applyBorder="1"/>
    <xf numFmtId="0" fontId="2" fillId="26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4" fontId="3" fillId="0" borderId="10" xfId="37" applyNumberFormat="1" applyFont="1" applyFill="1" applyBorder="1"/>
    <xf numFmtId="164" fontId="3" fillId="0" borderId="42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4" fontId="2" fillId="0" borderId="10" xfId="37" applyNumberFormat="1" applyFont="1" applyFill="1" applyBorder="1"/>
    <xf numFmtId="164" fontId="2" fillId="0" borderId="42" xfId="37" applyNumberFormat="1" applyFont="1" applyFill="1" applyBorder="1"/>
    <xf numFmtId="1" fontId="9" fillId="0" borderId="14" xfId="43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164" fontId="2" fillId="0" borderId="16" xfId="0" applyNumberFormat="1" applyFont="1" applyFill="1" applyBorder="1"/>
    <xf numFmtId="164" fontId="2" fillId="0" borderId="39" xfId="0" applyNumberFormat="1" applyFont="1" applyFill="1" applyBorder="1"/>
    <xf numFmtId="164" fontId="13" fillId="0" borderId="25" xfId="0" applyNumberFormat="1" applyFont="1" applyFill="1" applyBorder="1"/>
    <xf numFmtId="164" fontId="13" fillId="0" borderId="13" xfId="0" applyNumberFormat="1" applyFont="1" applyFill="1" applyBorder="1"/>
    <xf numFmtId="0" fontId="6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4" fontId="18" fillId="0" borderId="15" xfId="0" applyNumberFormat="1" applyFont="1" applyFill="1" applyBorder="1" applyAlignment="1">
      <alignment horizontal="right" vertical="center" wrapText="1"/>
    </xf>
    <xf numFmtId="164" fontId="18" fillId="0" borderId="4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18" fillId="0" borderId="85" xfId="0" applyNumberFormat="1" applyFont="1" applyFill="1" applyBorder="1" applyAlignment="1">
      <alignment horizontal="right" vertical="center" wrapText="1"/>
    </xf>
    <xf numFmtId="0" fontId="47" fillId="0" borderId="86" xfId="0" applyFont="1" applyFill="1" applyBorder="1"/>
    <xf numFmtId="164" fontId="4" fillId="0" borderId="85" xfId="0" applyNumberFormat="1" applyFont="1" applyFill="1" applyBorder="1" applyAlignment="1">
      <alignment horizontal="right" vertical="center" wrapText="1"/>
    </xf>
    <xf numFmtId="0" fontId="0" fillId="0" borderId="87" xfId="0" applyFill="1" applyBorder="1"/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42" xfId="0" applyNumberFormat="1" applyFont="1" applyFill="1" applyBorder="1" applyAlignment="1">
      <alignment horizontal="right" vertical="center" wrapText="1"/>
    </xf>
    <xf numFmtId="0" fontId="4" fillId="0" borderId="88" xfId="0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 wrapText="1"/>
    </xf>
    <xf numFmtId="164" fontId="4" fillId="0" borderId="16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0" fontId="4" fillId="0" borderId="50" xfId="0" applyFont="1" applyFill="1" applyBorder="1"/>
    <xf numFmtId="164" fontId="6" fillId="0" borderId="25" xfId="0" applyNumberFormat="1" applyFont="1" applyFill="1" applyBorder="1" applyAlignment="1">
      <alignment horizontal="right" vertical="center" wrapText="1"/>
    </xf>
    <xf numFmtId="164" fontId="6" fillId="0" borderId="51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0" fillId="0" borderId="0" xfId="0" applyNumberFormat="1" applyFill="1" applyBorder="1"/>
    <xf numFmtId="0" fontId="9" fillId="0" borderId="4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89" xfId="0" applyNumberFormat="1" applyFont="1" applyFill="1" applyBorder="1" applyAlignment="1">
      <alignment horizontal="right" vertical="center" wrapText="1"/>
    </xf>
    <xf numFmtId="164" fontId="2" fillId="0" borderId="89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/>
    </xf>
    <xf numFmtId="4" fontId="16" fillId="0" borderId="5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49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4" fontId="2" fillId="0" borderId="85" xfId="0" applyNumberFormat="1" applyFont="1" applyFill="1" applyBorder="1" applyAlignment="1">
      <alignment horizontal="right" vertical="center" wrapText="1"/>
    </xf>
    <xf numFmtId="0" fontId="2" fillId="0" borderId="86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horizontal="right" vertical="center" wrapText="1"/>
    </xf>
    <xf numFmtId="164" fontId="3" fillId="0" borderId="65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center" wrapText="1"/>
    </xf>
    <xf numFmtId="0" fontId="42" fillId="27" borderId="0" xfId="0" applyFont="1" applyFill="1"/>
    <xf numFmtId="0" fontId="41" fillId="27" borderId="0" xfId="0" applyFont="1" applyFill="1"/>
    <xf numFmtId="3" fontId="9" fillId="0" borderId="73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68" xfId="0" applyNumberFormat="1" applyFont="1" applyFill="1" applyBorder="1" applyAlignment="1">
      <alignment horizontal="center" vertical="center" wrapText="1"/>
    </xf>
    <xf numFmtId="164" fontId="10" fillId="0" borderId="6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49" fontId="10" fillId="0" borderId="32" xfId="43" applyNumberFormat="1" applyFont="1" applyFill="1" applyBorder="1" applyAlignment="1" applyProtection="1">
      <alignment horizontal="center" vertical="center"/>
    </xf>
    <xf numFmtId="49" fontId="10" fillId="0" borderId="33" xfId="43" applyNumberFormat="1" applyFont="1" applyFill="1" applyBorder="1" applyAlignment="1" applyProtection="1">
      <alignment horizontal="center" vertical="center"/>
    </xf>
    <xf numFmtId="49" fontId="2" fillId="0" borderId="33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/>
    <xf numFmtId="0" fontId="3" fillId="0" borderId="7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14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82;&#1090;/&#1055;&#1056;&#1054;&#1045;&#1050;&#1058;%20&#1082;%20&#1088;&#1077;&#1096;&#1077;&#1085;&#1080;&#1102;%20&#1086;%20&#1073;&#1102;&#1076;&#1078;&#1077;&#109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ИСТОЧ 2"/>
      <sheetName val="прил 6 ДОХ 2"/>
      <sheetName val="прил 8 РАЗД 2"/>
      <sheetName val="прил 10 ВЕДОМ 2019-20"/>
      <sheetName val="прил 12 ЦСР,ВР,РП 2019-20"/>
    </sheetNames>
    <sheetDataSet>
      <sheetData sheetId="0" refreshError="1"/>
      <sheetData sheetId="1"/>
      <sheetData sheetId="2"/>
      <sheetData sheetId="3">
        <row r="18">
          <cell r="G18">
            <v>584.20000000000005</v>
          </cell>
          <cell r="H18">
            <v>584.20000000000005</v>
          </cell>
        </row>
        <row r="23">
          <cell r="G23">
            <v>584.20000000000005</v>
          </cell>
          <cell r="H23">
            <v>584.20000000000005</v>
          </cell>
        </row>
        <row r="24">
          <cell r="G24">
            <v>2291.9</v>
          </cell>
          <cell r="H24">
            <v>2150.8000000000002</v>
          </cell>
        </row>
        <row r="29">
          <cell r="G29">
            <v>2.4</v>
          </cell>
          <cell r="H29">
            <v>2.4</v>
          </cell>
        </row>
        <row r="32">
          <cell r="G32">
            <v>1366.9</v>
          </cell>
          <cell r="H32">
            <v>1366.9</v>
          </cell>
        </row>
        <row r="34">
          <cell r="G34">
            <v>183.7</v>
          </cell>
          <cell r="H34">
            <v>42.6</v>
          </cell>
        </row>
        <row r="37">
          <cell r="G37">
            <v>738.9</v>
          </cell>
          <cell r="H37">
            <v>738.9</v>
          </cell>
        </row>
        <row r="38">
          <cell r="G38">
            <v>5</v>
          </cell>
          <cell r="H38">
            <v>5</v>
          </cell>
        </row>
        <row r="44">
          <cell r="G44">
            <v>64.3</v>
          </cell>
          <cell r="H44">
            <v>67.300000000000011</v>
          </cell>
        </row>
        <row r="50">
          <cell r="G50">
            <v>48.7</v>
          </cell>
          <cell r="H50">
            <v>48.7</v>
          </cell>
        </row>
        <row r="52">
          <cell r="G52">
            <v>15.6</v>
          </cell>
          <cell r="H52">
            <v>18.600000000000001</v>
          </cell>
        </row>
        <row r="54">
          <cell r="G54">
            <v>46.7</v>
          </cell>
          <cell r="H54">
            <v>46.7</v>
          </cell>
        </row>
        <row r="57">
          <cell r="G57">
            <v>30</v>
          </cell>
          <cell r="H57">
            <v>30</v>
          </cell>
        </row>
        <row r="60">
          <cell r="G60">
            <v>16.7</v>
          </cell>
          <cell r="H60">
            <v>16.7</v>
          </cell>
        </row>
        <row r="68">
          <cell r="G68">
            <v>0.5</v>
          </cell>
          <cell r="H68">
            <v>0.5</v>
          </cell>
        </row>
        <row r="69">
          <cell r="G69">
            <v>102.8</v>
          </cell>
          <cell r="H69">
            <v>105.3</v>
          </cell>
        </row>
        <row r="75">
          <cell r="G75">
            <v>102.8</v>
          </cell>
          <cell r="H75">
            <v>105.3</v>
          </cell>
        </row>
        <row r="80">
          <cell r="G80">
            <v>276.3</v>
          </cell>
          <cell r="H80">
            <v>276.3</v>
          </cell>
        </row>
        <row r="83">
          <cell r="G83">
            <v>2020.1</v>
          </cell>
          <cell r="H83">
            <v>2020.1</v>
          </cell>
        </row>
        <row r="89">
          <cell r="G89">
            <v>2020.1</v>
          </cell>
          <cell r="H89">
            <v>2020.1</v>
          </cell>
        </row>
        <row r="90">
          <cell r="G90">
            <v>23</v>
          </cell>
          <cell r="H90">
            <v>23</v>
          </cell>
        </row>
        <row r="96">
          <cell r="G96">
            <v>20</v>
          </cell>
          <cell r="H96">
            <v>20</v>
          </cell>
        </row>
        <row r="97">
          <cell r="G97">
            <v>3</v>
          </cell>
          <cell r="H97">
            <v>3</v>
          </cell>
        </row>
        <row r="100">
          <cell r="G100">
            <v>138.4</v>
          </cell>
          <cell r="H100">
            <v>277</v>
          </cell>
        </row>
      </sheetData>
      <sheetData sheetId="4">
        <row r="17">
          <cell r="F17">
            <v>276.3</v>
          </cell>
          <cell r="G17">
            <v>276.3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zoomScaleNormal="100" zoomScaleSheetLayoutView="100" workbookViewId="0">
      <selection activeCell="H13" sqref="H13"/>
    </sheetView>
  </sheetViews>
  <sheetFormatPr defaultRowHeight="19.5" x14ac:dyDescent="0.35"/>
  <cols>
    <col min="1" max="1" width="5" style="117" customWidth="1"/>
    <col min="2" max="2" width="17.7109375" style="117" customWidth="1"/>
    <col min="3" max="3" width="9.140625" style="117"/>
    <col min="4" max="4" width="10.5703125" style="117" customWidth="1"/>
    <col min="5" max="5" width="10.28515625" style="117" customWidth="1"/>
    <col min="6" max="6" width="7.7109375" style="117" customWidth="1"/>
    <col min="7" max="7" width="9.140625" style="117"/>
    <col min="8" max="8" width="12.140625" style="117" customWidth="1"/>
    <col min="9" max="9" width="11.7109375" style="117" customWidth="1"/>
    <col min="10" max="10" width="9.140625" style="117"/>
    <col min="11" max="11" width="10" style="117" customWidth="1"/>
    <col min="12" max="16384" width="9.140625" style="117"/>
  </cols>
  <sheetData>
    <row r="1" spans="1:9" ht="14.25" customHeight="1" x14ac:dyDescent="0.35">
      <c r="H1" s="375"/>
      <c r="I1" s="375"/>
    </row>
    <row r="2" spans="1:9" ht="19.5" customHeight="1" x14ac:dyDescent="0.35">
      <c r="A2" s="393" t="s">
        <v>180</v>
      </c>
      <c r="B2" s="388"/>
      <c r="C2" s="388"/>
      <c r="D2" s="388"/>
      <c r="E2" s="388"/>
      <c r="F2" s="388"/>
      <c r="G2" s="388"/>
      <c r="H2" s="388"/>
      <c r="I2" s="388"/>
    </row>
    <row r="3" spans="1:9" ht="6" customHeight="1" x14ac:dyDescent="0.35">
      <c r="A3" s="393"/>
      <c r="B3" s="388"/>
      <c r="C3" s="388"/>
      <c r="D3" s="388"/>
      <c r="E3" s="388"/>
      <c r="F3" s="388"/>
      <c r="G3" s="388"/>
      <c r="H3" s="388"/>
      <c r="I3" s="388"/>
    </row>
    <row r="4" spans="1:9" ht="18" customHeight="1" x14ac:dyDescent="0.35">
      <c r="A4" s="393" t="s">
        <v>181</v>
      </c>
      <c r="B4" s="388"/>
      <c r="C4" s="388"/>
      <c r="D4" s="388"/>
      <c r="E4" s="388"/>
      <c r="F4" s="388"/>
      <c r="G4" s="388"/>
      <c r="H4" s="388"/>
      <c r="I4" s="388"/>
    </row>
    <row r="5" spans="1:9" ht="5.25" customHeight="1" x14ac:dyDescent="0.35">
      <c r="A5" s="236"/>
      <c r="B5" s="237"/>
      <c r="C5" s="237"/>
      <c r="D5" s="237"/>
      <c r="E5" s="237"/>
      <c r="F5" s="237"/>
      <c r="G5" s="237"/>
      <c r="H5" s="237"/>
      <c r="I5" s="237"/>
    </row>
    <row r="6" spans="1:9" ht="18.75" customHeight="1" thickBot="1" x14ac:dyDescent="0.4">
      <c r="A6" s="395" t="s">
        <v>182</v>
      </c>
      <c r="B6" s="396"/>
      <c r="C6" s="396"/>
      <c r="D6" s="396"/>
      <c r="E6" s="396"/>
      <c r="F6" s="396"/>
      <c r="G6" s="396"/>
      <c r="H6" s="396"/>
      <c r="I6" s="396"/>
    </row>
    <row r="7" spans="1:9" ht="35.25" customHeight="1" x14ac:dyDescent="0.35">
      <c r="A7" s="392" t="s">
        <v>240</v>
      </c>
      <c r="B7" s="392"/>
      <c r="C7" s="392"/>
      <c r="D7" s="392"/>
      <c r="E7" s="392"/>
      <c r="F7" s="392"/>
      <c r="G7" s="392"/>
      <c r="H7" s="392"/>
      <c r="I7" s="392"/>
    </row>
    <row r="8" spans="1:9" x14ac:dyDescent="0.35">
      <c r="A8" s="236"/>
      <c r="B8" s="237"/>
      <c r="C8" s="237"/>
      <c r="D8" s="237"/>
      <c r="E8" s="237"/>
      <c r="F8" s="237"/>
      <c r="G8" s="237"/>
      <c r="H8" s="237"/>
      <c r="I8" s="237"/>
    </row>
    <row r="9" spans="1:9" ht="22.5" customHeight="1" x14ac:dyDescent="0.35">
      <c r="A9" s="393" t="s">
        <v>183</v>
      </c>
      <c r="B9" s="388"/>
      <c r="C9" s="388"/>
      <c r="D9" s="388"/>
      <c r="E9" s="388"/>
      <c r="F9" s="388"/>
      <c r="G9" s="388"/>
      <c r="H9" s="388"/>
      <c r="I9" s="388"/>
    </row>
    <row r="10" spans="1:9" ht="11.25" customHeight="1" x14ac:dyDescent="0.35">
      <c r="A10" s="393"/>
      <c r="B10" s="388"/>
      <c r="C10" s="388"/>
      <c r="D10" s="388"/>
      <c r="E10" s="388"/>
      <c r="F10" s="388"/>
      <c r="G10" s="388"/>
      <c r="H10" s="388"/>
      <c r="I10" s="388"/>
    </row>
    <row r="11" spans="1:9" ht="18" customHeight="1" x14ac:dyDescent="0.35">
      <c r="A11" s="393" t="s">
        <v>350</v>
      </c>
      <c r="B11" s="394"/>
      <c r="C11" s="394"/>
      <c r="D11" s="394"/>
      <c r="E11" s="394"/>
      <c r="F11" s="394"/>
      <c r="G11" s="394"/>
      <c r="H11" s="394"/>
      <c r="I11" s="394"/>
    </row>
    <row r="12" spans="1:9" x14ac:dyDescent="0.35">
      <c r="A12" s="390"/>
      <c r="B12" s="388"/>
      <c r="C12" s="388"/>
      <c r="D12" s="388"/>
      <c r="E12" s="388"/>
      <c r="F12" s="388"/>
      <c r="G12" s="388"/>
      <c r="H12" s="388"/>
      <c r="I12" s="388"/>
    </row>
    <row r="13" spans="1:9" x14ac:dyDescent="0.35">
      <c r="A13" s="391" t="s">
        <v>201</v>
      </c>
      <c r="B13" s="388"/>
      <c r="C13" s="388"/>
      <c r="D13" s="388"/>
      <c r="E13" s="388"/>
      <c r="F13" s="388"/>
    </row>
    <row r="14" spans="1:9" x14ac:dyDescent="0.35">
      <c r="A14" s="391" t="s">
        <v>184</v>
      </c>
      <c r="B14" s="388"/>
      <c r="C14" s="388"/>
      <c r="D14" s="388"/>
      <c r="E14" s="388"/>
      <c r="F14" s="388"/>
    </row>
    <row r="15" spans="1:9" x14ac:dyDescent="0.35">
      <c r="A15" s="391" t="s">
        <v>323</v>
      </c>
      <c r="B15" s="388"/>
      <c r="C15" s="388"/>
      <c r="D15" s="388"/>
      <c r="E15" s="388"/>
      <c r="F15" s="388"/>
    </row>
    <row r="16" spans="1:9" ht="39.75" customHeight="1" x14ac:dyDescent="0.35">
      <c r="A16" s="387" t="s">
        <v>324</v>
      </c>
      <c r="B16" s="388"/>
      <c r="C16" s="388"/>
      <c r="D16" s="388"/>
      <c r="E16" s="388"/>
      <c r="F16" s="388"/>
    </row>
    <row r="17" spans="1:14" ht="15.75" customHeight="1" x14ac:dyDescent="0.35">
      <c r="A17" s="387"/>
      <c r="B17" s="373"/>
      <c r="C17" s="373"/>
      <c r="D17" s="373"/>
      <c r="E17" s="373"/>
      <c r="F17" s="373"/>
      <c r="G17" s="373"/>
      <c r="H17" s="373"/>
      <c r="I17" s="373"/>
    </row>
    <row r="18" spans="1:14" ht="35.25" customHeight="1" x14ac:dyDescent="0.35">
      <c r="A18" s="389" t="s">
        <v>239</v>
      </c>
      <c r="B18" s="385"/>
      <c r="C18" s="385"/>
      <c r="D18" s="385"/>
      <c r="E18" s="385"/>
      <c r="F18" s="385"/>
      <c r="G18" s="385"/>
      <c r="H18" s="385"/>
      <c r="I18" s="385"/>
      <c r="J18" s="118"/>
      <c r="K18" s="118"/>
      <c r="L18" s="118"/>
      <c r="M18" s="118"/>
    </row>
    <row r="19" spans="1:14" s="187" customFormat="1" ht="79.5" customHeight="1" x14ac:dyDescent="0.35">
      <c r="A19" s="374" t="s">
        <v>325</v>
      </c>
      <c r="B19" s="374"/>
      <c r="C19" s="374"/>
      <c r="D19" s="374"/>
      <c r="E19" s="374"/>
      <c r="F19" s="374"/>
      <c r="G19" s="374"/>
      <c r="H19" s="374"/>
      <c r="I19" s="374"/>
      <c r="J19" s="119" t="e">
        <f>H20-D20</f>
        <v>#REF!</v>
      </c>
      <c r="K19" s="223"/>
      <c r="L19" s="188"/>
      <c r="M19" s="188"/>
    </row>
    <row r="20" spans="1:14" s="187" customFormat="1" ht="28.5" customHeight="1" x14ac:dyDescent="0.35">
      <c r="A20" s="380" t="s">
        <v>185</v>
      </c>
      <c r="B20" s="380"/>
      <c r="C20" s="380"/>
      <c r="D20" s="120" t="e">
        <f>'прил 5 ДОХ'!#REF!</f>
        <v>#REF!</v>
      </c>
      <c r="E20" s="380" t="s">
        <v>186</v>
      </c>
      <c r="F20" s="380"/>
      <c r="G20" s="380"/>
      <c r="H20" s="120">
        <f>'прил 5 ДОХ'!K55</f>
        <v>7947.1</v>
      </c>
      <c r="I20" s="240" t="s">
        <v>187</v>
      </c>
      <c r="J20" s="119" t="e">
        <f>H20-D20</f>
        <v>#REF!</v>
      </c>
      <c r="K20" s="188" t="s">
        <v>188</v>
      </c>
      <c r="L20" s="188"/>
      <c r="M20" s="188"/>
    </row>
    <row r="21" spans="1:14" s="187" customFormat="1" ht="20.25" customHeight="1" x14ac:dyDescent="0.35">
      <c r="A21" s="380" t="s">
        <v>189</v>
      </c>
      <c r="B21" s="380"/>
      <c r="C21" s="380"/>
      <c r="D21" s="120" t="e">
        <f>'прил 9 ВЕДОМ'!#REF!</f>
        <v>#REF!</v>
      </c>
      <c r="E21" s="380" t="s">
        <v>186</v>
      </c>
      <c r="F21" s="380"/>
      <c r="G21" s="380"/>
      <c r="H21" s="120">
        <f>'прил 9 ВЕДОМ'!G145</f>
        <v>8032.6999999999989</v>
      </c>
      <c r="I21" s="240" t="s">
        <v>187</v>
      </c>
      <c r="J21" s="119" t="e">
        <f>H21-D21</f>
        <v>#REF!</v>
      </c>
      <c r="K21" s="188" t="s">
        <v>190</v>
      </c>
      <c r="L21" s="188"/>
      <c r="M21" s="188"/>
    </row>
    <row r="22" spans="1:14" s="187" customFormat="1" ht="20.25" hidden="1" customHeight="1" x14ac:dyDescent="0.35">
      <c r="A22" s="380" t="s">
        <v>191</v>
      </c>
      <c r="B22" s="380"/>
      <c r="C22" s="380"/>
      <c r="D22" s="120" t="e">
        <f>'прил 1 ИСТ'!#REF!</f>
        <v>#REF!</v>
      </c>
      <c r="E22" s="380" t="s">
        <v>186</v>
      </c>
      <c r="F22" s="380"/>
      <c r="G22" s="380"/>
      <c r="H22" s="120">
        <f>'прил 1 ИСТ'!D25</f>
        <v>85.599999999999454</v>
      </c>
      <c r="I22" s="240" t="s">
        <v>187</v>
      </c>
      <c r="J22" s="119" t="e">
        <f>H22-D22</f>
        <v>#REF!</v>
      </c>
      <c r="K22" s="188" t="s">
        <v>192</v>
      </c>
      <c r="L22" s="188"/>
      <c r="M22" s="188"/>
    </row>
    <row r="23" spans="1:14" ht="20.25" hidden="1" customHeight="1" x14ac:dyDescent="0.35">
      <c r="A23" s="380" t="s">
        <v>193</v>
      </c>
      <c r="B23" s="380"/>
      <c r="C23" s="380"/>
      <c r="D23" s="120" t="e">
        <f>'прил 1 ИСТ'!#REF!</f>
        <v>#REF!</v>
      </c>
      <c r="E23" s="380" t="s">
        <v>186</v>
      </c>
      <c r="F23" s="380"/>
      <c r="G23" s="380"/>
      <c r="H23" s="120">
        <f>'прил 1 ИСТ'!D25</f>
        <v>85.599999999999454</v>
      </c>
      <c r="I23" s="240" t="s">
        <v>187</v>
      </c>
      <c r="J23" s="119" t="e">
        <f>H23-D23</f>
        <v>#REF!</v>
      </c>
      <c r="K23" s="118" t="s">
        <v>194</v>
      </c>
      <c r="L23" s="118"/>
      <c r="M23" s="118"/>
    </row>
    <row r="24" spans="1:14" s="187" customFormat="1" ht="11.25" customHeight="1" x14ac:dyDescent="0.35">
      <c r="A24" s="384"/>
      <c r="B24" s="385"/>
      <c r="C24" s="385"/>
      <c r="D24" s="385"/>
      <c r="E24" s="385"/>
      <c r="F24" s="385"/>
      <c r="G24" s="385"/>
      <c r="H24" s="385"/>
      <c r="I24" s="385"/>
      <c r="J24" s="121"/>
      <c r="K24" s="188"/>
      <c r="L24" s="224"/>
      <c r="M24" s="188"/>
    </row>
    <row r="25" spans="1:14" s="187" customFormat="1" ht="55.5" customHeight="1" x14ac:dyDescent="0.35">
      <c r="A25" s="374" t="s">
        <v>326</v>
      </c>
      <c r="B25" s="374"/>
      <c r="C25" s="374"/>
      <c r="D25" s="374"/>
      <c r="E25" s="374"/>
      <c r="F25" s="374"/>
      <c r="G25" s="374"/>
      <c r="H25" s="374"/>
      <c r="I25" s="374"/>
      <c r="J25" s="189" t="s">
        <v>187</v>
      </c>
      <c r="K25" s="382"/>
      <c r="L25" s="382"/>
      <c r="M25" s="382"/>
    </row>
    <row r="26" spans="1:14" s="187" customFormat="1" ht="28.5" customHeight="1" x14ac:dyDescent="0.35">
      <c r="A26" s="242"/>
      <c r="B26" s="380" t="s">
        <v>189</v>
      </c>
      <c r="C26" s="380"/>
      <c r="D26" s="380"/>
      <c r="E26" s="120" t="e">
        <f>'прил 5 ДОХ'!#REF!</f>
        <v>#REF!</v>
      </c>
      <c r="F26" s="380" t="s">
        <v>186</v>
      </c>
      <c r="G26" s="380"/>
      <c r="H26" s="380"/>
      <c r="I26" s="120">
        <f>'прил 5 ДОХ'!K56</f>
        <v>1182.54</v>
      </c>
      <c r="J26" s="122" t="e">
        <f>I26-E26</f>
        <v>#REF!</v>
      </c>
      <c r="K26" s="382" t="s">
        <v>195</v>
      </c>
      <c r="L26" s="382"/>
      <c r="M26" s="382"/>
      <c r="N26" s="224" t="s">
        <v>328</v>
      </c>
    </row>
    <row r="27" spans="1:14" s="187" customFormat="1" ht="19.5" hidden="1" customHeight="1" x14ac:dyDescent="0.35">
      <c r="A27" s="242"/>
      <c r="B27" s="380" t="s">
        <v>191</v>
      </c>
      <c r="C27" s="380"/>
      <c r="D27" s="380"/>
      <c r="E27" s="120" t="e">
        <f>'прил 5 ДОХ'!#REF!</f>
        <v>#REF!</v>
      </c>
      <c r="F27" s="380" t="s">
        <v>186</v>
      </c>
      <c r="G27" s="380"/>
      <c r="H27" s="380"/>
      <c r="I27" s="120">
        <f>'прил 5 ДОХ'!K57</f>
        <v>245.75</v>
      </c>
      <c r="J27" s="122" t="e">
        <f>I27-E27</f>
        <v>#REF!</v>
      </c>
      <c r="K27" s="382" t="s">
        <v>196</v>
      </c>
      <c r="L27" s="382"/>
      <c r="M27" s="382"/>
    </row>
    <row r="28" spans="1:14" ht="6.75" hidden="1" customHeight="1" x14ac:dyDescent="0.35">
      <c r="A28" s="383"/>
      <c r="B28" s="383"/>
      <c r="C28" s="383"/>
      <c r="D28" s="383"/>
      <c r="E28" s="383"/>
      <c r="F28" s="383"/>
      <c r="G28" s="383"/>
      <c r="H28" s="383"/>
      <c r="I28" s="383"/>
      <c r="J28" s="118"/>
      <c r="K28" s="118"/>
      <c r="L28" s="118"/>
      <c r="M28" s="118"/>
    </row>
    <row r="29" spans="1:14" s="238" customFormat="1" ht="96.75" customHeight="1" x14ac:dyDescent="0.35">
      <c r="A29" s="374" t="s">
        <v>411</v>
      </c>
      <c r="B29" s="374"/>
      <c r="C29" s="374"/>
      <c r="D29" s="374"/>
      <c r="E29" s="374"/>
      <c r="F29" s="374"/>
      <c r="G29" s="374"/>
      <c r="H29" s="374"/>
      <c r="I29" s="374"/>
      <c r="J29" s="119"/>
      <c r="K29" s="368"/>
      <c r="L29" s="243"/>
      <c r="M29" s="243"/>
    </row>
    <row r="30" spans="1:14" s="238" customFormat="1" ht="40.5" customHeight="1" x14ac:dyDescent="0.35">
      <c r="A30" s="378" t="s">
        <v>406</v>
      </c>
      <c r="B30" s="378"/>
      <c r="C30" s="378"/>
      <c r="D30" s="378"/>
      <c r="E30" s="378"/>
      <c r="F30" s="378"/>
      <c r="G30" s="378"/>
      <c r="H30" s="378"/>
      <c r="I30" s="378"/>
      <c r="J30" s="119"/>
      <c r="K30" s="243"/>
      <c r="L30" s="243"/>
      <c r="M30" s="243"/>
    </row>
    <row r="31" spans="1:14" s="238" customFormat="1" ht="34.5" customHeight="1" x14ac:dyDescent="0.35">
      <c r="A31" s="378" t="s">
        <v>407</v>
      </c>
      <c r="B31" s="378"/>
      <c r="C31" s="378"/>
      <c r="D31" s="378"/>
      <c r="E31" s="378"/>
      <c r="F31" s="378"/>
      <c r="G31" s="378"/>
      <c r="H31" s="378"/>
      <c r="I31" s="378"/>
      <c r="J31" s="119"/>
      <c r="K31" s="243"/>
      <c r="L31" s="243"/>
      <c r="M31" s="243"/>
    </row>
    <row r="32" spans="1:14" s="238" customFormat="1" ht="78.75" customHeight="1" x14ac:dyDescent="0.35">
      <c r="A32" s="378" t="s">
        <v>408</v>
      </c>
      <c r="B32" s="378"/>
      <c r="C32" s="378"/>
      <c r="D32" s="378"/>
      <c r="E32" s="378"/>
      <c r="F32" s="378"/>
      <c r="G32" s="378"/>
      <c r="H32" s="378"/>
      <c r="I32" s="378"/>
      <c r="J32" s="119"/>
      <c r="K32" s="243"/>
      <c r="L32" s="243"/>
      <c r="M32" s="243"/>
    </row>
    <row r="33" spans="1:13" ht="42" customHeight="1" x14ac:dyDescent="0.35">
      <c r="A33" s="378" t="s">
        <v>409</v>
      </c>
      <c r="B33" s="378"/>
      <c r="C33" s="378"/>
      <c r="D33" s="378"/>
      <c r="E33" s="378"/>
      <c r="F33" s="378"/>
      <c r="G33" s="378"/>
      <c r="H33" s="378"/>
      <c r="I33" s="378"/>
      <c r="J33" s="119"/>
      <c r="K33" s="118"/>
      <c r="L33" s="118"/>
      <c r="M33" s="118"/>
    </row>
    <row r="34" spans="1:13" ht="36" customHeight="1" x14ac:dyDescent="0.35">
      <c r="A34" s="378" t="s">
        <v>410</v>
      </c>
      <c r="B34" s="378"/>
      <c r="C34" s="378"/>
      <c r="D34" s="378"/>
      <c r="E34" s="378"/>
      <c r="F34" s="378"/>
      <c r="G34" s="378"/>
      <c r="H34" s="378"/>
      <c r="I34" s="378"/>
      <c r="J34" s="119"/>
      <c r="K34" s="118"/>
      <c r="L34" s="118"/>
      <c r="M34" s="118"/>
    </row>
    <row r="35" spans="1:13" s="238" customFormat="1" ht="7.5" customHeight="1" x14ac:dyDescent="0.35">
      <c r="A35" s="384"/>
      <c r="B35" s="385"/>
      <c r="C35" s="385"/>
      <c r="D35" s="385"/>
      <c r="E35" s="385"/>
      <c r="F35" s="385"/>
      <c r="G35" s="385"/>
      <c r="H35" s="385"/>
      <c r="I35" s="385"/>
      <c r="J35" s="121"/>
      <c r="K35" s="243"/>
      <c r="L35" s="224"/>
      <c r="M35" s="243"/>
    </row>
    <row r="36" spans="1:13" s="370" customFormat="1" ht="97.5" customHeight="1" x14ac:dyDescent="0.35">
      <c r="A36" s="386" t="s">
        <v>412</v>
      </c>
      <c r="B36" s="386"/>
      <c r="C36" s="386"/>
      <c r="D36" s="386"/>
      <c r="E36" s="386"/>
      <c r="F36" s="386"/>
      <c r="G36" s="386"/>
      <c r="H36" s="386"/>
      <c r="I36" s="386"/>
      <c r="J36" s="369"/>
      <c r="K36" s="369"/>
      <c r="L36" s="369"/>
      <c r="M36" s="369"/>
    </row>
    <row r="37" spans="1:13" s="370" customFormat="1" ht="6" customHeight="1" x14ac:dyDescent="0.35">
      <c r="A37" s="372"/>
      <c r="B37" s="373"/>
      <c r="C37" s="373"/>
      <c r="D37" s="373"/>
      <c r="E37" s="373"/>
      <c r="F37" s="373"/>
      <c r="G37" s="373"/>
      <c r="H37" s="373"/>
      <c r="I37" s="373"/>
    </row>
    <row r="38" spans="1:13" s="370" customFormat="1" ht="93" hidden="1" customHeight="1" x14ac:dyDescent="0.35">
      <c r="A38" s="386" t="s">
        <v>337</v>
      </c>
      <c r="B38" s="386"/>
      <c r="C38" s="386"/>
      <c r="D38" s="386"/>
      <c r="E38" s="386"/>
      <c r="F38" s="386"/>
      <c r="G38" s="386"/>
      <c r="H38" s="386"/>
      <c r="I38" s="386"/>
      <c r="J38" s="369"/>
      <c r="K38" s="369" t="s">
        <v>327</v>
      </c>
      <c r="L38" s="369"/>
      <c r="M38" s="369"/>
    </row>
    <row r="39" spans="1:13" s="370" customFormat="1" ht="6" hidden="1" customHeight="1" x14ac:dyDescent="0.35">
      <c r="A39" s="372"/>
      <c r="B39" s="373"/>
      <c r="C39" s="373"/>
      <c r="D39" s="373"/>
      <c r="E39" s="373"/>
      <c r="F39" s="373"/>
      <c r="G39" s="373"/>
      <c r="H39" s="373"/>
      <c r="I39" s="373"/>
    </row>
    <row r="40" spans="1:13" s="370" customFormat="1" ht="118.5" customHeight="1" x14ac:dyDescent="0.35">
      <c r="A40" s="386" t="s">
        <v>413</v>
      </c>
      <c r="B40" s="386"/>
      <c r="C40" s="386"/>
      <c r="D40" s="386"/>
      <c r="E40" s="386"/>
      <c r="F40" s="386"/>
      <c r="G40" s="386"/>
      <c r="H40" s="386"/>
      <c r="I40" s="386"/>
      <c r="J40" s="369"/>
      <c r="K40" s="369"/>
      <c r="L40" s="369"/>
      <c r="M40" s="369"/>
    </row>
    <row r="41" spans="1:13" ht="6" customHeight="1" x14ac:dyDescent="0.35">
      <c r="A41" s="372"/>
      <c r="B41" s="373"/>
      <c r="C41" s="373"/>
      <c r="D41" s="373"/>
      <c r="E41" s="373"/>
      <c r="F41" s="373"/>
      <c r="G41" s="373"/>
      <c r="H41" s="373"/>
      <c r="I41" s="373"/>
    </row>
    <row r="42" spans="1:13" ht="76.5" customHeight="1" x14ac:dyDescent="0.35">
      <c r="A42" s="374" t="s">
        <v>414</v>
      </c>
      <c r="B42" s="373"/>
      <c r="C42" s="373"/>
      <c r="D42" s="373"/>
      <c r="E42" s="373"/>
      <c r="F42" s="373"/>
      <c r="G42" s="373"/>
      <c r="H42" s="373"/>
      <c r="I42" s="373"/>
    </row>
    <row r="43" spans="1:13" ht="6" customHeight="1" x14ac:dyDescent="0.35">
      <c r="A43" s="372"/>
      <c r="B43" s="373"/>
      <c r="C43" s="373"/>
      <c r="D43" s="373"/>
      <c r="E43" s="373"/>
      <c r="F43" s="373"/>
      <c r="G43" s="373"/>
      <c r="H43" s="373"/>
      <c r="I43" s="373"/>
    </row>
    <row r="44" spans="1:13" ht="95.25" customHeight="1" x14ac:dyDescent="0.35">
      <c r="A44" s="374" t="s">
        <v>415</v>
      </c>
      <c r="B44" s="373"/>
      <c r="C44" s="373"/>
      <c r="D44" s="373"/>
      <c r="E44" s="373"/>
      <c r="F44" s="373"/>
      <c r="G44" s="373"/>
      <c r="H44" s="373"/>
      <c r="I44" s="373"/>
    </row>
    <row r="45" spans="1:13" ht="6" customHeight="1" x14ac:dyDescent="0.35">
      <c r="A45" s="372"/>
      <c r="B45" s="373"/>
      <c r="C45" s="373"/>
      <c r="D45" s="373"/>
      <c r="E45" s="373"/>
      <c r="F45" s="373"/>
      <c r="G45" s="373"/>
      <c r="H45" s="373"/>
      <c r="I45" s="373"/>
    </row>
    <row r="46" spans="1:13" ht="113.25" customHeight="1" x14ac:dyDescent="0.35">
      <c r="A46" s="372" t="s">
        <v>416</v>
      </c>
      <c r="B46" s="373"/>
      <c r="C46" s="373"/>
      <c r="D46" s="373"/>
      <c r="E46" s="373"/>
      <c r="F46" s="373"/>
      <c r="G46" s="373"/>
      <c r="H46" s="373"/>
      <c r="I46" s="373"/>
    </row>
    <row r="47" spans="1:13" ht="6" customHeight="1" x14ac:dyDescent="0.35">
      <c r="A47" s="372"/>
      <c r="B47" s="373"/>
      <c r="C47" s="373"/>
      <c r="D47" s="373"/>
      <c r="E47" s="373"/>
      <c r="F47" s="373"/>
      <c r="G47" s="373"/>
      <c r="H47" s="373"/>
      <c r="I47" s="373"/>
    </row>
    <row r="48" spans="1:13" ht="114" customHeight="1" x14ac:dyDescent="0.35">
      <c r="A48" s="372" t="s">
        <v>417</v>
      </c>
      <c r="B48" s="373"/>
      <c r="C48" s="373"/>
      <c r="D48" s="373"/>
      <c r="E48" s="373"/>
      <c r="F48" s="373"/>
      <c r="G48" s="373"/>
      <c r="H48" s="373"/>
      <c r="I48" s="373"/>
    </row>
    <row r="49" spans="1:13" ht="6" customHeight="1" x14ac:dyDescent="0.35">
      <c r="A49" s="372"/>
      <c r="B49" s="373"/>
      <c r="C49" s="373"/>
      <c r="D49" s="373"/>
      <c r="E49" s="373"/>
      <c r="F49" s="373"/>
      <c r="G49" s="373"/>
      <c r="H49" s="373"/>
      <c r="I49" s="373"/>
    </row>
    <row r="50" spans="1:13" s="218" customFormat="1" ht="90" customHeight="1" x14ac:dyDescent="0.35">
      <c r="A50" s="374" t="s">
        <v>418</v>
      </c>
      <c r="B50" s="374"/>
      <c r="C50" s="374"/>
      <c r="D50" s="374"/>
      <c r="E50" s="374"/>
      <c r="F50" s="374"/>
      <c r="G50" s="374"/>
      <c r="H50" s="374"/>
      <c r="I50" s="374"/>
      <c r="J50" s="119">
        <f>H19-D19</f>
        <v>0</v>
      </c>
      <c r="K50" s="217"/>
      <c r="L50" s="217"/>
      <c r="M50" s="217"/>
    </row>
    <row r="51" spans="1:13" s="238" customFormat="1" ht="97.5" customHeight="1" x14ac:dyDescent="0.35">
      <c r="A51" s="374" t="s">
        <v>419</v>
      </c>
      <c r="B51" s="374"/>
      <c r="C51" s="374"/>
      <c r="D51" s="374"/>
      <c r="E51" s="374"/>
      <c r="F51" s="374"/>
      <c r="G51" s="374"/>
      <c r="H51" s="374"/>
      <c r="I51" s="374"/>
      <c r="J51" s="119"/>
      <c r="K51" s="243"/>
      <c r="L51" s="243"/>
      <c r="M51" s="243"/>
    </row>
    <row r="52" spans="1:13" ht="147" customHeight="1" x14ac:dyDescent="0.35">
      <c r="A52" s="372" t="s">
        <v>420</v>
      </c>
      <c r="B52" s="373"/>
      <c r="C52" s="373"/>
      <c r="D52" s="373"/>
      <c r="E52" s="373"/>
      <c r="F52" s="373"/>
      <c r="G52" s="373"/>
      <c r="H52" s="373"/>
      <c r="I52" s="373"/>
    </row>
    <row r="53" spans="1:13" ht="97.5" hidden="1" customHeight="1" x14ac:dyDescent="0.35">
      <c r="A53" s="372" t="s">
        <v>307</v>
      </c>
      <c r="B53" s="373"/>
      <c r="C53" s="373"/>
      <c r="D53" s="373"/>
      <c r="E53" s="373"/>
      <c r="F53" s="373"/>
      <c r="G53" s="373"/>
      <c r="H53" s="373"/>
      <c r="I53" s="373"/>
    </row>
    <row r="54" spans="1:13" ht="5.25" hidden="1" customHeight="1" x14ac:dyDescent="0.35">
      <c r="A54" s="372"/>
      <c r="B54" s="373"/>
      <c r="C54" s="373"/>
      <c r="D54" s="373"/>
      <c r="E54" s="373"/>
      <c r="F54" s="373"/>
      <c r="G54" s="373"/>
      <c r="H54" s="373"/>
      <c r="I54" s="373"/>
    </row>
    <row r="55" spans="1:13" ht="150.75" hidden="1" customHeight="1" x14ac:dyDescent="0.35">
      <c r="A55" s="372" t="s">
        <v>308</v>
      </c>
      <c r="B55" s="373"/>
      <c r="C55" s="373"/>
      <c r="D55" s="373"/>
      <c r="E55" s="373"/>
      <c r="F55" s="373"/>
      <c r="G55" s="373"/>
      <c r="H55" s="373"/>
      <c r="I55" s="373"/>
    </row>
    <row r="56" spans="1:13" ht="3" customHeight="1" x14ac:dyDescent="0.35">
      <c r="A56" s="241"/>
      <c r="B56" s="239"/>
      <c r="C56" s="239"/>
      <c r="D56" s="239"/>
      <c r="E56" s="239"/>
      <c r="F56" s="239"/>
      <c r="G56" s="239"/>
      <c r="H56" s="239"/>
      <c r="I56" s="239"/>
    </row>
    <row r="57" spans="1:13" ht="148.5" customHeight="1" x14ac:dyDescent="0.35">
      <c r="A57" s="372" t="s">
        <v>421</v>
      </c>
      <c r="B57" s="373"/>
      <c r="C57" s="373"/>
      <c r="D57" s="373"/>
      <c r="E57" s="373"/>
      <c r="F57" s="373"/>
      <c r="G57" s="373"/>
      <c r="H57" s="373"/>
      <c r="I57" s="373"/>
    </row>
    <row r="58" spans="1:13" ht="97.5" hidden="1" customHeight="1" x14ac:dyDescent="0.35">
      <c r="A58" s="372" t="s">
        <v>307</v>
      </c>
      <c r="B58" s="373"/>
      <c r="C58" s="373"/>
      <c r="D58" s="373"/>
      <c r="E58" s="373"/>
      <c r="F58" s="373"/>
      <c r="G58" s="373"/>
      <c r="H58" s="373"/>
      <c r="I58" s="373"/>
    </row>
    <row r="59" spans="1:13" ht="5.25" hidden="1" customHeight="1" x14ac:dyDescent="0.35">
      <c r="A59" s="372"/>
      <c r="B59" s="373"/>
      <c r="C59" s="373"/>
      <c r="D59" s="373"/>
      <c r="E59" s="373"/>
      <c r="F59" s="373"/>
      <c r="G59" s="373"/>
      <c r="H59" s="373"/>
      <c r="I59" s="373"/>
    </row>
    <row r="60" spans="1:13" ht="150.75" hidden="1" customHeight="1" x14ac:dyDescent="0.35">
      <c r="A60" s="372" t="s">
        <v>308</v>
      </c>
      <c r="B60" s="373"/>
      <c r="C60" s="373"/>
      <c r="D60" s="373"/>
      <c r="E60" s="373"/>
      <c r="F60" s="373"/>
      <c r="G60" s="373"/>
      <c r="H60" s="373"/>
      <c r="I60" s="373"/>
    </row>
    <row r="61" spans="1:13" ht="3" customHeight="1" x14ac:dyDescent="0.35">
      <c r="A61" s="241"/>
      <c r="B61" s="239"/>
      <c r="C61" s="239"/>
      <c r="D61" s="239"/>
      <c r="E61" s="239"/>
      <c r="F61" s="239"/>
      <c r="G61" s="239"/>
      <c r="H61" s="239"/>
      <c r="I61" s="239"/>
    </row>
    <row r="62" spans="1:13" ht="55.5" customHeight="1" x14ac:dyDescent="0.35">
      <c r="A62" s="372" t="s">
        <v>422</v>
      </c>
      <c r="B62" s="373"/>
      <c r="C62" s="373"/>
      <c r="D62" s="373"/>
      <c r="E62" s="373"/>
      <c r="F62" s="373"/>
      <c r="G62" s="373"/>
      <c r="H62" s="373"/>
      <c r="I62" s="373"/>
    </row>
    <row r="63" spans="1:13" ht="6" customHeight="1" x14ac:dyDescent="0.35">
      <c r="A63" s="372"/>
      <c r="B63" s="373"/>
      <c r="C63" s="373"/>
      <c r="D63" s="373"/>
      <c r="E63" s="373"/>
      <c r="F63" s="373"/>
      <c r="G63" s="373"/>
      <c r="H63" s="373"/>
      <c r="I63" s="373"/>
    </row>
    <row r="64" spans="1:13" ht="35.25" customHeight="1" x14ac:dyDescent="0.35">
      <c r="A64" s="372" t="s">
        <v>423</v>
      </c>
      <c r="B64" s="373"/>
      <c r="C64" s="373"/>
      <c r="D64" s="373"/>
      <c r="E64" s="373"/>
      <c r="F64" s="373"/>
      <c r="G64" s="373"/>
      <c r="H64" s="373"/>
      <c r="I64" s="373"/>
    </row>
    <row r="65" spans="1:9" ht="12.75" customHeight="1" x14ac:dyDescent="0.35">
      <c r="A65" s="374"/>
      <c r="B65" s="373"/>
      <c r="C65" s="373"/>
      <c r="D65" s="373"/>
      <c r="E65" s="373"/>
      <c r="F65" s="373"/>
      <c r="G65" s="373"/>
      <c r="H65" s="373"/>
      <c r="I65" s="373"/>
    </row>
    <row r="66" spans="1:9" ht="36.75" customHeight="1" x14ac:dyDescent="0.35">
      <c r="A66" s="380" t="s">
        <v>211</v>
      </c>
      <c r="B66" s="380"/>
      <c r="C66" s="380"/>
      <c r="D66" s="380"/>
      <c r="E66" s="239"/>
      <c r="F66" s="381" t="s">
        <v>270</v>
      </c>
      <c r="G66" s="381"/>
      <c r="H66" s="381"/>
      <c r="I66" s="381"/>
    </row>
    <row r="67" spans="1:9" ht="25.5" customHeight="1" x14ac:dyDescent="0.35">
      <c r="A67" s="376" t="s">
        <v>212</v>
      </c>
      <c r="B67" s="377"/>
      <c r="C67" s="377"/>
      <c r="D67" s="377"/>
      <c r="E67" s="239"/>
      <c r="F67" s="378" t="s">
        <v>269</v>
      </c>
      <c r="G67" s="379"/>
      <c r="H67" s="379"/>
      <c r="I67" s="379"/>
    </row>
  </sheetData>
  <mergeCells count="74">
    <mergeCell ref="A57:I57"/>
    <mergeCell ref="A58:I58"/>
    <mergeCell ref="A59:I59"/>
    <mergeCell ref="A60:I60"/>
    <mergeCell ref="A35:I35"/>
    <mergeCell ref="A40:I40"/>
    <mergeCell ref="A41:I41"/>
    <mergeCell ref="A44:I44"/>
    <mergeCell ref="A45:I45"/>
    <mergeCell ref="A54:I54"/>
    <mergeCell ref="A37:I37"/>
    <mergeCell ref="A42:I42"/>
    <mergeCell ref="A38:I38"/>
    <mergeCell ref="A39:I39"/>
    <mergeCell ref="A52:I52"/>
    <mergeCell ref="A48:I48"/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50:I50"/>
    <mergeCell ref="A22:C22"/>
    <mergeCell ref="E22:G22"/>
    <mergeCell ref="A23:C23"/>
    <mergeCell ref="E23:G23"/>
    <mergeCell ref="A43:I43"/>
    <mergeCell ref="A36:I36"/>
    <mergeCell ref="A29:I29"/>
    <mergeCell ref="A30:I30"/>
    <mergeCell ref="A31:I31"/>
    <mergeCell ref="A32:I32"/>
    <mergeCell ref="A33:I33"/>
    <mergeCell ref="A34:I34"/>
    <mergeCell ref="E20:G20"/>
    <mergeCell ref="A21:C21"/>
    <mergeCell ref="K27:M27"/>
    <mergeCell ref="A28:I28"/>
    <mergeCell ref="A24:I24"/>
    <mergeCell ref="A25:I25"/>
    <mergeCell ref="K25:M25"/>
    <mergeCell ref="B26:D26"/>
    <mergeCell ref="F26:H26"/>
    <mergeCell ref="K26:M26"/>
    <mergeCell ref="E21:G21"/>
    <mergeCell ref="B27:D27"/>
    <mergeCell ref="F27:H27"/>
    <mergeCell ref="A49:I49"/>
    <mergeCell ref="A51:I51"/>
    <mergeCell ref="H1:I1"/>
    <mergeCell ref="A67:D67"/>
    <mergeCell ref="F67:I67"/>
    <mergeCell ref="A65:I65"/>
    <mergeCell ref="A55:I55"/>
    <mergeCell ref="A62:I62"/>
    <mergeCell ref="A63:I63"/>
    <mergeCell ref="A64:I64"/>
    <mergeCell ref="A66:D66"/>
    <mergeCell ref="F66:I66"/>
    <mergeCell ref="A46:I46"/>
    <mergeCell ref="A47:I47"/>
    <mergeCell ref="A53:I53"/>
    <mergeCell ref="A20:C20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2"/>
  <sheetViews>
    <sheetView zoomScaleNormal="100" zoomScaleSheetLayoutView="100" workbookViewId="0">
      <selection activeCell="F114" sqref="F114"/>
    </sheetView>
  </sheetViews>
  <sheetFormatPr defaultRowHeight="12.75" x14ac:dyDescent="0.2"/>
  <cols>
    <col min="1" max="1" width="4" style="79" customWidth="1"/>
    <col min="2" max="2" width="54.5703125" style="79" customWidth="1"/>
    <col min="3" max="3" width="12" style="15" customWidth="1"/>
    <col min="4" max="4" width="5.28515625" style="16" customWidth="1"/>
    <col min="5" max="5" width="5.85546875" style="79" customWidth="1"/>
    <col min="6" max="6" width="9.140625" style="79"/>
    <col min="7" max="8" width="9.140625" style="211"/>
    <col min="9" max="254" width="9.140625" style="79"/>
    <col min="255" max="255" width="4" style="79" customWidth="1"/>
    <col min="256" max="256" width="54.5703125" style="79" customWidth="1"/>
    <col min="257" max="257" width="10.85546875" style="79" customWidth="1"/>
    <col min="258" max="258" width="5.28515625" style="79" customWidth="1"/>
    <col min="259" max="259" width="5.85546875" style="79" customWidth="1"/>
    <col min="260" max="260" width="7.5703125" style="79" customWidth="1"/>
    <col min="261" max="510" width="9.140625" style="79"/>
    <col min="511" max="511" width="4" style="79" customWidth="1"/>
    <col min="512" max="512" width="54.5703125" style="79" customWidth="1"/>
    <col min="513" max="513" width="10.85546875" style="79" customWidth="1"/>
    <col min="514" max="514" width="5.28515625" style="79" customWidth="1"/>
    <col min="515" max="515" width="5.85546875" style="79" customWidth="1"/>
    <col min="516" max="516" width="7.5703125" style="79" customWidth="1"/>
    <col min="517" max="766" width="9.140625" style="79"/>
    <col min="767" max="767" width="4" style="79" customWidth="1"/>
    <col min="768" max="768" width="54.5703125" style="79" customWidth="1"/>
    <col min="769" max="769" width="10.85546875" style="79" customWidth="1"/>
    <col min="770" max="770" width="5.28515625" style="79" customWidth="1"/>
    <col min="771" max="771" width="5.85546875" style="79" customWidth="1"/>
    <col min="772" max="772" width="7.5703125" style="79" customWidth="1"/>
    <col min="773" max="1022" width="9.140625" style="79"/>
    <col min="1023" max="1023" width="4" style="79" customWidth="1"/>
    <col min="1024" max="1024" width="54.5703125" style="79" customWidth="1"/>
    <col min="1025" max="1025" width="10.85546875" style="79" customWidth="1"/>
    <col min="1026" max="1026" width="5.28515625" style="79" customWidth="1"/>
    <col min="1027" max="1027" width="5.85546875" style="79" customWidth="1"/>
    <col min="1028" max="1028" width="7.5703125" style="79" customWidth="1"/>
    <col min="1029" max="1278" width="9.140625" style="79"/>
    <col min="1279" max="1279" width="4" style="79" customWidth="1"/>
    <col min="1280" max="1280" width="54.5703125" style="79" customWidth="1"/>
    <col min="1281" max="1281" width="10.85546875" style="79" customWidth="1"/>
    <col min="1282" max="1282" width="5.28515625" style="79" customWidth="1"/>
    <col min="1283" max="1283" width="5.85546875" style="79" customWidth="1"/>
    <col min="1284" max="1284" width="7.5703125" style="79" customWidth="1"/>
    <col min="1285" max="1534" width="9.140625" style="79"/>
    <col min="1535" max="1535" width="4" style="79" customWidth="1"/>
    <col min="1536" max="1536" width="54.5703125" style="79" customWidth="1"/>
    <col min="1537" max="1537" width="10.85546875" style="79" customWidth="1"/>
    <col min="1538" max="1538" width="5.28515625" style="79" customWidth="1"/>
    <col min="1539" max="1539" width="5.85546875" style="79" customWidth="1"/>
    <col min="1540" max="1540" width="7.5703125" style="79" customWidth="1"/>
    <col min="1541" max="1790" width="9.140625" style="79"/>
    <col min="1791" max="1791" width="4" style="79" customWidth="1"/>
    <col min="1792" max="1792" width="54.5703125" style="79" customWidth="1"/>
    <col min="1793" max="1793" width="10.85546875" style="79" customWidth="1"/>
    <col min="1794" max="1794" width="5.28515625" style="79" customWidth="1"/>
    <col min="1795" max="1795" width="5.85546875" style="79" customWidth="1"/>
    <col min="1796" max="1796" width="7.5703125" style="79" customWidth="1"/>
    <col min="1797" max="2046" width="9.140625" style="79"/>
    <col min="2047" max="2047" width="4" style="79" customWidth="1"/>
    <col min="2048" max="2048" width="54.5703125" style="79" customWidth="1"/>
    <col min="2049" max="2049" width="10.85546875" style="79" customWidth="1"/>
    <col min="2050" max="2050" width="5.28515625" style="79" customWidth="1"/>
    <col min="2051" max="2051" width="5.85546875" style="79" customWidth="1"/>
    <col min="2052" max="2052" width="7.5703125" style="79" customWidth="1"/>
    <col min="2053" max="2302" width="9.140625" style="79"/>
    <col min="2303" max="2303" width="4" style="79" customWidth="1"/>
    <col min="2304" max="2304" width="54.5703125" style="79" customWidth="1"/>
    <col min="2305" max="2305" width="10.85546875" style="79" customWidth="1"/>
    <col min="2306" max="2306" width="5.28515625" style="79" customWidth="1"/>
    <col min="2307" max="2307" width="5.85546875" style="79" customWidth="1"/>
    <col min="2308" max="2308" width="7.5703125" style="79" customWidth="1"/>
    <col min="2309" max="2558" width="9.140625" style="79"/>
    <col min="2559" max="2559" width="4" style="79" customWidth="1"/>
    <col min="2560" max="2560" width="54.5703125" style="79" customWidth="1"/>
    <col min="2561" max="2561" width="10.85546875" style="79" customWidth="1"/>
    <col min="2562" max="2562" width="5.28515625" style="79" customWidth="1"/>
    <col min="2563" max="2563" width="5.85546875" style="79" customWidth="1"/>
    <col min="2564" max="2564" width="7.5703125" style="79" customWidth="1"/>
    <col min="2565" max="2814" width="9.140625" style="79"/>
    <col min="2815" max="2815" width="4" style="79" customWidth="1"/>
    <col min="2816" max="2816" width="54.5703125" style="79" customWidth="1"/>
    <col min="2817" max="2817" width="10.85546875" style="79" customWidth="1"/>
    <col min="2818" max="2818" width="5.28515625" style="79" customWidth="1"/>
    <col min="2819" max="2819" width="5.85546875" style="79" customWidth="1"/>
    <col min="2820" max="2820" width="7.5703125" style="79" customWidth="1"/>
    <col min="2821" max="3070" width="9.140625" style="79"/>
    <col min="3071" max="3071" width="4" style="79" customWidth="1"/>
    <col min="3072" max="3072" width="54.5703125" style="79" customWidth="1"/>
    <col min="3073" max="3073" width="10.85546875" style="79" customWidth="1"/>
    <col min="3074" max="3074" width="5.28515625" style="79" customWidth="1"/>
    <col min="3075" max="3075" width="5.85546875" style="79" customWidth="1"/>
    <col min="3076" max="3076" width="7.5703125" style="79" customWidth="1"/>
    <col min="3077" max="3326" width="9.140625" style="79"/>
    <col min="3327" max="3327" width="4" style="79" customWidth="1"/>
    <col min="3328" max="3328" width="54.5703125" style="79" customWidth="1"/>
    <col min="3329" max="3329" width="10.85546875" style="79" customWidth="1"/>
    <col min="3330" max="3330" width="5.28515625" style="79" customWidth="1"/>
    <col min="3331" max="3331" width="5.85546875" style="79" customWidth="1"/>
    <col min="3332" max="3332" width="7.5703125" style="79" customWidth="1"/>
    <col min="3333" max="3582" width="9.140625" style="79"/>
    <col min="3583" max="3583" width="4" style="79" customWidth="1"/>
    <col min="3584" max="3584" width="54.5703125" style="79" customWidth="1"/>
    <col min="3585" max="3585" width="10.85546875" style="79" customWidth="1"/>
    <col min="3586" max="3586" width="5.28515625" style="79" customWidth="1"/>
    <col min="3587" max="3587" width="5.85546875" style="79" customWidth="1"/>
    <col min="3588" max="3588" width="7.5703125" style="79" customWidth="1"/>
    <col min="3589" max="3838" width="9.140625" style="79"/>
    <col min="3839" max="3839" width="4" style="79" customWidth="1"/>
    <col min="3840" max="3840" width="54.5703125" style="79" customWidth="1"/>
    <col min="3841" max="3841" width="10.85546875" style="79" customWidth="1"/>
    <col min="3842" max="3842" width="5.28515625" style="79" customWidth="1"/>
    <col min="3843" max="3843" width="5.85546875" style="79" customWidth="1"/>
    <col min="3844" max="3844" width="7.5703125" style="79" customWidth="1"/>
    <col min="3845" max="4094" width="9.140625" style="79"/>
    <col min="4095" max="4095" width="4" style="79" customWidth="1"/>
    <col min="4096" max="4096" width="54.5703125" style="79" customWidth="1"/>
    <col min="4097" max="4097" width="10.85546875" style="79" customWidth="1"/>
    <col min="4098" max="4098" width="5.28515625" style="79" customWidth="1"/>
    <col min="4099" max="4099" width="5.85546875" style="79" customWidth="1"/>
    <col min="4100" max="4100" width="7.5703125" style="79" customWidth="1"/>
    <col min="4101" max="4350" width="9.140625" style="79"/>
    <col min="4351" max="4351" width="4" style="79" customWidth="1"/>
    <col min="4352" max="4352" width="54.5703125" style="79" customWidth="1"/>
    <col min="4353" max="4353" width="10.85546875" style="79" customWidth="1"/>
    <col min="4354" max="4354" width="5.28515625" style="79" customWidth="1"/>
    <col min="4355" max="4355" width="5.85546875" style="79" customWidth="1"/>
    <col min="4356" max="4356" width="7.5703125" style="79" customWidth="1"/>
    <col min="4357" max="4606" width="9.140625" style="79"/>
    <col min="4607" max="4607" width="4" style="79" customWidth="1"/>
    <col min="4608" max="4608" width="54.5703125" style="79" customWidth="1"/>
    <col min="4609" max="4609" width="10.85546875" style="79" customWidth="1"/>
    <col min="4610" max="4610" width="5.28515625" style="79" customWidth="1"/>
    <col min="4611" max="4611" width="5.85546875" style="79" customWidth="1"/>
    <col min="4612" max="4612" width="7.5703125" style="79" customWidth="1"/>
    <col min="4613" max="4862" width="9.140625" style="79"/>
    <col min="4863" max="4863" width="4" style="79" customWidth="1"/>
    <col min="4864" max="4864" width="54.5703125" style="79" customWidth="1"/>
    <col min="4865" max="4865" width="10.85546875" style="79" customWidth="1"/>
    <col min="4866" max="4866" width="5.28515625" style="79" customWidth="1"/>
    <col min="4867" max="4867" width="5.85546875" style="79" customWidth="1"/>
    <col min="4868" max="4868" width="7.5703125" style="79" customWidth="1"/>
    <col min="4869" max="5118" width="9.140625" style="79"/>
    <col min="5119" max="5119" width="4" style="79" customWidth="1"/>
    <col min="5120" max="5120" width="54.5703125" style="79" customWidth="1"/>
    <col min="5121" max="5121" width="10.85546875" style="79" customWidth="1"/>
    <col min="5122" max="5122" width="5.28515625" style="79" customWidth="1"/>
    <col min="5123" max="5123" width="5.85546875" style="79" customWidth="1"/>
    <col min="5124" max="5124" width="7.5703125" style="79" customWidth="1"/>
    <col min="5125" max="5374" width="9.140625" style="79"/>
    <col min="5375" max="5375" width="4" style="79" customWidth="1"/>
    <col min="5376" max="5376" width="54.5703125" style="79" customWidth="1"/>
    <col min="5377" max="5377" width="10.85546875" style="79" customWidth="1"/>
    <col min="5378" max="5378" width="5.28515625" style="79" customWidth="1"/>
    <col min="5379" max="5379" width="5.85546875" style="79" customWidth="1"/>
    <col min="5380" max="5380" width="7.5703125" style="79" customWidth="1"/>
    <col min="5381" max="5630" width="9.140625" style="79"/>
    <col min="5631" max="5631" width="4" style="79" customWidth="1"/>
    <col min="5632" max="5632" width="54.5703125" style="79" customWidth="1"/>
    <col min="5633" max="5633" width="10.85546875" style="79" customWidth="1"/>
    <col min="5634" max="5634" width="5.28515625" style="79" customWidth="1"/>
    <col min="5635" max="5635" width="5.85546875" style="79" customWidth="1"/>
    <col min="5636" max="5636" width="7.5703125" style="79" customWidth="1"/>
    <col min="5637" max="5886" width="9.140625" style="79"/>
    <col min="5887" max="5887" width="4" style="79" customWidth="1"/>
    <col min="5888" max="5888" width="54.5703125" style="79" customWidth="1"/>
    <col min="5889" max="5889" width="10.85546875" style="79" customWidth="1"/>
    <col min="5890" max="5890" width="5.28515625" style="79" customWidth="1"/>
    <col min="5891" max="5891" width="5.85546875" style="79" customWidth="1"/>
    <col min="5892" max="5892" width="7.5703125" style="79" customWidth="1"/>
    <col min="5893" max="6142" width="9.140625" style="79"/>
    <col min="6143" max="6143" width="4" style="79" customWidth="1"/>
    <col min="6144" max="6144" width="54.5703125" style="79" customWidth="1"/>
    <col min="6145" max="6145" width="10.85546875" style="79" customWidth="1"/>
    <col min="6146" max="6146" width="5.28515625" style="79" customWidth="1"/>
    <col min="6147" max="6147" width="5.85546875" style="79" customWidth="1"/>
    <col min="6148" max="6148" width="7.5703125" style="79" customWidth="1"/>
    <col min="6149" max="6398" width="9.140625" style="79"/>
    <col min="6399" max="6399" width="4" style="79" customWidth="1"/>
    <col min="6400" max="6400" width="54.5703125" style="79" customWidth="1"/>
    <col min="6401" max="6401" width="10.85546875" style="79" customWidth="1"/>
    <col min="6402" max="6402" width="5.28515625" style="79" customWidth="1"/>
    <col min="6403" max="6403" width="5.85546875" style="79" customWidth="1"/>
    <col min="6404" max="6404" width="7.5703125" style="79" customWidth="1"/>
    <col min="6405" max="6654" width="9.140625" style="79"/>
    <col min="6655" max="6655" width="4" style="79" customWidth="1"/>
    <col min="6656" max="6656" width="54.5703125" style="79" customWidth="1"/>
    <col min="6657" max="6657" width="10.85546875" style="79" customWidth="1"/>
    <col min="6658" max="6658" width="5.28515625" style="79" customWidth="1"/>
    <col min="6659" max="6659" width="5.85546875" style="79" customWidth="1"/>
    <col min="6660" max="6660" width="7.5703125" style="79" customWidth="1"/>
    <col min="6661" max="6910" width="9.140625" style="79"/>
    <col min="6911" max="6911" width="4" style="79" customWidth="1"/>
    <col min="6912" max="6912" width="54.5703125" style="79" customWidth="1"/>
    <col min="6913" max="6913" width="10.85546875" style="79" customWidth="1"/>
    <col min="6914" max="6914" width="5.28515625" style="79" customWidth="1"/>
    <col min="6915" max="6915" width="5.85546875" style="79" customWidth="1"/>
    <col min="6916" max="6916" width="7.5703125" style="79" customWidth="1"/>
    <col min="6917" max="7166" width="9.140625" style="79"/>
    <col min="7167" max="7167" width="4" style="79" customWidth="1"/>
    <col min="7168" max="7168" width="54.5703125" style="79" customWidth="1"/>
    <col min="7169" max="7169" width="10.85546875" style="79" customWidth="1"/>
    <col min="7170" max="7170" width="5.28515625" style="79" customWidth="1"/>
    <col min="7171" max="7171" width="5.85546875" style="79" customWidth="1"/>
    <col min="7172" max="7172" width="7.5703125" style="79" customWidth="1"/>
    <col min="7173" max="7422" width="9.140625" style="79"/>
    <col min="7423" max="7423" width="4" style="79" customWidth="1"/>
    <col min="7424" max="7424" width="54.5703125" style="79" customWidth="1"/>
    <col min="7425" max="7425" width="10.85546875" style="79" customWidth="1"/>
    <col min="7426" max="7426" width="5.28515625" style="79" customWidth="1"/>
    <col min="7427" max="7427" width="5.85546875" style="79" customWidth="1"/>
    <col min="7428" max="7428" width="7.5703125" style="79" customWidth="1"/>
    <col min="7429" max="7678" width="9.140625" style="79"/>
    <col min="7679" max="7679" width="4" style="79" customWidth="1"/>
    <col min="7680" max="7680" width="54.5703125" style="79" customWidth="1"/>
    <col min="7681" max="7681" width="10.85546875" style="79" customWidth="1"/>
    <col min="7682" max="7682" width="5.28515625" style="79" customWidth="1"/>
    <col min="7683" max="7683" width="5.85546875" style="79" customWidth="1"/>
    <col min="7684" max="7684" width="7.5703125" style="79" customWidth="1"/>
    <col min="7685" max="7934" width="9.140625" style="79"/>
    <col min="7935" max="7935" width="4" style="79" customWidth="1"/>
    <col min="7936" max="7936" width="54.5703125" style="79" customWidth="1"/>
    <col min="7937" max="7937" width="10.85546875" style="79" customWidth="1"/>
    <col min="7938" max="7938" width="5.28515625" style="79" customWidth="1"/>
    <col min="7939" max="7939" width="5.85546875" style="79" customWidth="1"/>
    <col min="7940" max="7940" width="7.5703125" style="79" customWidth="1"/>
    <col min="7941" max="8190" width="9.140625" style="79"/>
    <col min="8191" max="8191" width="4" style="79" customWidth="1"/>
    <col min="8192" max="8192" width="54.5703125" style="79" customWidth="1"/>
    <col min="8193" max="8193" width="10.85546875" style="79" customWidth="1"/>
    <col min="8194" max="8194" width="5.28515625" style="79" customWidth="1"/>
    <col min="8195" max="8195" width="5.85546875" style="79" customWidth="1"/>
    <col min="8196" max="8196" width="7.5703125" style="79" customWidth="1"/>
    <col min="8197" max="8446" width="9.140625" style="79"/>
    <col min="8447" max="8447" width="4" style="79" customWidth="1"/>
    <col min="8448" max="8448" width="54.5703125" style="79" customWidth="1"/>
    <col min="8449" max="8449" width="10.85546875" style="79" customWidth="1"/>
    <col min="8450" max="8450" width="5.28515625" style="79" customWidth="1"/>
    <col min="8451" max="8451" width="5.85546875" style="79" customWidth="1"/>
    <col min="8452" max="8452" width="7.5703125" style="79" customWidth="1"/>
    <col min="8453" max="8702" width="9.140625" style="79"/>
    <col min="8703" max="8703" width="4" style="79" customWidth="1"/>
    <col min="8704" max="8704" width="54.5703125" style="79" customWidth="1"/>
    <col min="8705" max="8705" width="10.85546875" style="79" customWidth="1"/>
    <col min="8706" max="8706" width="5.28515625" style="79" customWidth="1"/>
    <col min="8707" max="8707" width="5.85546875" style="79" customWidth="1"/>
    <col min="8708" max="8708" width="7.5703125" style="79" customWidth="1"/>
    <col min="8709" max="8958" width="9.140625" style="79"/>
    <col min="8959" max="8959" width="4" style="79" customWidth="1"/>
    <col min="8960" max="8960" width="54.5703125" style="79" customWidth="1"/>
    <col min="8961" max="8961" width="10.85546875" style="79" customWidth="1"/>
    <col min="8962" max="8962" width="5.28515625" style="79" customWidth="1"/>
    <col min="8963" max="8963" width="5.85546875" style="79" customWidth="1"/>
    <col min="8964" max="8964" width="7.5703125" style="79" customWidth="1"/>
    <col min="8965" max="9214" width="9.140625" style="79"/>
    <col min="9215" max="9215" width="4" style="79" customWidth="1"/>
    <col min="9216" max="9216" width="54.5703125" style="79" customWidth="1"/>
    <col min="9217" max="9217" width="10.85546875" style="79" customWidth="1"/>
    <col min="9218" max="9218" width="5.28515625" style="79" customWidth="1"/>
    <col min="9219" max="9219" width="5.85546875" style="79" customWidth="1"/>
    <col min="9220" max="9220" width="7.5703125" style="79" customWidth="1"/>
    <col min="9221" max="9470" width="9.140625" style="79"/>
    <col min="9471" max="9471" width="4" style="79" customWidth="1"/>
    <col min="9472" max="9472" width="54.5703125" style="79" customWidth="1"/>
    <col min="9473" max="9473" width="10.85546875" style="79" customWidth="1"/>
    <col min="9474" max="9474" width="5.28515625" style="79" customWidth="1"/>
    <col min="9475" max="9475" width="5.85546875" style="79" customWidth="1"/>
    <col min="9476" max="9476" width="7.5703125" style="79" customWidth="1"/>
    <col min="9477" max="9726" width="9.140625" style="79"/>
    <col min="9727" max="9727" width="4" style="79" customWidth="1"/>
    <col min="9728" max="9728" width="54.5703125" style="79" customWidth="1"/>
    <col min="9729" max="9729" width="10.85546875" style="79" customWidth="1"/>
    <col min="9730" max="9730" width="5.28515625" style="79" customWidth="1"/>
    <col min="9731" max="9731" width="5.85546875" style="79" customWidth="1"/>
    <col min="9732" max="9732" width="7.5703125" style="79" customWidth="1"/>
    <col min="9733" max="9982" width="9.140625" style="79"/>
    <col min="9983" max="9983" width="4" style="79" customWidth="1"/>
    <col min="9984" max="9984" width="54.5703125" style="79" customWidth="1"/>
    <col min="9985" max="9985" width="10.85546875" style="79" customWidth="1"/>
    <col min="9986" max="9986" width="5.28515625" style="79" customWidth="1"/>
    <col min="9987" max="9987" width="5.85546875" style="79" customWidth="1"/>
    <col min="9988" max="9988" width="7.5703125" style="79" customWidth="1"/>
    <col min="9989" max="10238" width="9.140625" style="79"/>
    <col min="10239" max="10239" width="4" style="79" customWidth="1"/>
    <col min="10240" max="10240" width="54.5703125" style="79" customWidth="1"/>
    <col min="10241" max="10241" width="10.85546875" style="79" customWidth="1"/>
    <col min="10242" max="10242" width="5.28515625" style="79" customWidth="1"/>
    <col min="10243" max="10243" width="5.85546875" style="79" customWidth="1"/>
    <col min="10244" max="10244" width="7.5703125" style="79" customWidth="1"/>
    <col min="10245" max="10494" width="9.140625" style="79"/>
    <col min="10495" max="10495" width="4" style="79" customWidth="1"/>
    <col min="10496" max="10496" width="54.5703125" style="79" customWidth="1"/>
    <col min="10497" max="10497" width="10.85546875" style="79" customWidth="1"/>
    <col min="10498" max="10498" width="5.28515625" style="79" customWidth="1"/>
    <col min="10499" max="10499" width="5.85546875" style="79" customWidth="1"/>
    <col min="10500" max="10500" width="7.5703125" style="79" customWidth="1"/>
    <col min="10501" max="10750" width="9.140625" style="79"/>
    <col min="10751" max="10751" width="4" style="79" customWidth="1"/>
    <col min="10752" max="10752" width="54.5703125" style="79" customWidth="1"/>
    <col min="10753" max="10753" width="10.85546875" style="79" customWidth="1"/>
    <col min="10754" max="10754" width="5.28515625" style="79" customWidth="1"/>
    <col min="10755" max="10755" width="5.85546875" style="79" customWidth="1"/>
    <col min="10756" max="10756" width="7.5703125" style="79" customWidth="1"/>
    <col min="10757" max="11006" width="9.140625" style="79"/>
    <col min="11007" max="11007" width="4" style="79" customWidth="1"/>
    <col min="11008" max="11008" width="54.5703125" style="79" customWidth="1"/>
    <col min="11009" max="11009" width="10.85546875" style="79" customWidth="1"/>
    <col min="11010" max="11010" width="5.28515625" style="79" customWidth="1"/>
    <col min="11011" max="11011" width="5.85546875" style="79" customWidth="1"/>
    <col min="11012" max="11012" width="7.5703125" style="79" customWidth="1"/>
    <col min="11013" max="11262" width="9.140625" style="79"/>
    <col min="11263" max="11263" width="4" style="79" customWidth="1"/>
    <col min="11264" max="11264" width="54.5703125" style="79" customWidth="1"/>
    <col min="11265" max="11265" width="10.85546875" style="79" customWidth="1"/>
    <col min="11266" max="11266" width="5.28515625" style="79" customWidth="1"/>
    <col min="11267" max="11267" width="5.85546875" style="79" customWidth="1"/>
    <col min="11268" max="11268" width="7.5703125" style="79" customWidth="1"/>
    <col min="11269" max="11518" width="9.140625" style="79"/>
    <col min="11519" max="11519" width="4" style="79" customWidth="1"/>
    <col min="11520" max="11520" width="54.5703125" style="79" customWidth="1"/>
    <col min="11521" max="11521" width="10.85546875" style="79" customWidth="1"/>
    <col min="11522" max="11522" width="5.28515625" style="79" customWidth="1"/>
    <col min="11523" max="11523" width="5.85546875" style="79" customWidth="1"/>
    <col min="11524" max="11524" width="7.5703125" style="79" customWidth="1"/>
    <col min="11525" max="11774" width="9.140625" style="79"/>
    <col min="11775" max="11775" width="4" style="79" customWidth="1"/>
    <col min="11776" max="11776" width="54.5703125" style="79" customWidth="1"/>
    <col min="11777" max="11777" width="10.85546875" style="79" customWidth="1"/>
    <col min="11778" max="11778" width="5.28515625" style="79" customWidth="1"/>
    <col min="11779" max="11779" width="5.85546875" style="79" customWidth="1"/>
    <col min="11780" max="11780" width="7.5703125" style="79" customWidth="1"/>
    <col min="11781" max="12030" width="9.140625" style="79"/>
    <col min="12031" max="12031" width="4" style="79" customWidth="1"/>
    <col min="12032" max="12032" width="54.5703125" style="79" customWidth="1"/>
    <col min="12033" max="12033" width="10.85546875" style="79" customWidth="1"/>
    <col min="12034" max="12034" width="5.28515625" style="79" customWidth="1"/>
    <col min="12035" max="12035" width="5.85546875" style="79" customWidth="1"/>
    <col min="12036" max="12036" width="7.5703125" style="79" customWidth="1"/>
    <col min="12037" max="12286" width="9.140625" style="79"/>
    <col min="12287" max="12287" width="4" style="79" customWidth="1"/>
    <col min="12288" max="12288" width="54.5703125" style="79" customWidth="1"/>
    <col min="12289" max="12289" width="10.85546875" style="79" customWidth="1"/>
    <col min="12290" max="12290" width="5.28515625" style="79" customWidth="1"/>
    <col min="12291" max="12291" width="5.85546875" style="79" customWidth="1"/>
    <col min="12292" max="12292" width="7.5703125" style="79" customWidth="1"/>
    <col min="12293" max="12542" width="9.140625" style="79"/>
    <col min="12543" max="12543" width="4" style="79" customWidth="1"/>
    <col min="12544" max="12544" width="54.5703125" style="79" customWidth="1"/>
    <col min="12545" max="12545" width="10.85546875" style="79" customWidth="1"/>
    <col min="12546" max="12546" width="5.28515625" style="79" customWidth="1"/>
    <col min="12547" max="12547" width="5.85546875" style="79" customWidth="1"/>
    <col min="12548" max="12548" width="7.5703125" style="79" customWidth="1"/>
    <col min="12549" max="12798" width="9.140625" style="79"/>
    <col min="12799" max="12799" width="4" style="79" customWidth="1"/>
    <col min="12800" max="12800" width="54.5703125" style="79" customWidth="1"/>
    <col min="12801" max="12801" width="10.85546875" style="79" customWidth="1"/>
    <col min="12802" max="12802" width="5.28515625" style="79" customWidth="1"/>
    <col min="12803" max="12803" width="5.85546875" style="79" customWidth="1"/>
    <col min="12804" max="12804" width="7.5703125" style="79" customWidth="1"/>
    <col min="12805" max="13054" width="9.140625" style="79"/>
    <col min="13055" max="13055" width="4" style="79" customWidth="1"/>
    <col min="13056" max="13056" width="54.5703125" style="79" customWidth="1"/>
    <col min="13057" max="13057" width="10.85546875" style="79" customWidth="1"/>
    <col min="13058" max="13058" width="5.28515625" style="79" customWidth="1"/>
    <col min="13059" max="13059" width="5.85546875" style="79" customWidth="1"/>
    <col min="13060" max="13060" width="7.5703125" style="79" customWidth="1"/>
    <col min="13061" max="13310" width="9.140625" style="79"/>
    <col min="13311" max="13311" width="4" style="79" customWidth="1"/>
    <col min="13312" max="13312" width="54.5703125" style="79" customWidth="1"/>
    <col min="13313" max="13313" width="10.85546875" style="79" customWidth="1"/>
    <col min="13314" max="13314" width="5.28515625" style="79" customWidth="1"/>
    <col min="13315" max="13315" width="5.85546875" style="79" customWidth="1"/>
    <col min="13316" max="13316" width="7.5703125" style="79" customWidth="1"/>
    <col min="13317" max="13566" width="9.140625" style="79"/>
    <col min="13567" max="13567" width="4" style="79" customWidth="1"/>
    <col min="13568" max="13568" width="54.5703125" style="79" customWidth="1"/>
    <col min="13569" max="13569" width="10.85546875" style="79" customWidth="1"/>
    <col min="13570" max="13570" width="5.28515625" style="79" customWidth="1"/>
    <col min="13571" max="13571" width="5.85546875" style="79" customWidth="1"/>
    <col min="13572" max="13572" width="7.5703125" style="79" customWidth="1"/>
    <col min="13573" max="13822" width="9.140625" style="79"/>
    <col min="13823" max="13823" width="4" style="79" customWidth="1"/>
    <col min="13824" max="13824" width="54.5703125" style="79" customWidth="1"/>
    <col min="13825" max="13825" width="10.85546875" style="79" customWidth="1"/>
    <col min="13826" max="13826" width="5.28515625" style="79" customWidth="1"/>
    <col min="13827" max="13827" width="5.85546875" style="79" customWidth="1"/>
    <col min="13828" max="13828" width="7.5703125" style="79" customWidth="1"/>
    <col min="13829" max="14078" width="9.140625" style="79"/>
    <col min="14079" max="14079" width="4" style="79" customWidth="1"/>
    <col min="14080" max="14080" width="54.5703125" style="79" customWidth="1"/>
    <col min="14081" max="14081" width="10.85546875" style="79" customWidth="1"/>
    <col min="14082" max="14082" width="5.28515625" style="79" customWidth="1"/>
    <col min="14083" max="14083" width="5.85546875" style="79" customWidth="1"/>
    <col min="14084" max="14084" width="7.5703125" style="79" customWidth="1"/>
    <col min="14085" max="14334" width="9.140625" style="79"/>
    <col min="14335" max="14335" width="4" style="79" customWidth="1"/>
    <col min="14336" max="14336" width="54.5703125" style="79" customWidth="1"/>
    <col min="14337" max="14337" width="10.85546875" style="79" customWidth="1"/>
    <col min="14338" max="14338" width="5.28515625" style="79" customWidth="1"/>
    <col min="14339" max="14339" width="5.85546875" style="79" customWidth="1"/>
    <col min="14340" max="14340" width="7.5703125" style="79" customWidth="1"/>
    <col min="14341" max="14590" width="9.140625" style="79"/>
    <col min="14591" max="14591" width="4" style="79" customWidth="1"/>
    <col min="14592" max="14592" width="54.5703125" style="79" customWidth="1"/>
    <col min="14593" max="14593" width="10.85546875" style="79" customWidth="1"/>
    <col min="14594" max="14594" width="5.28515625" style="79" customWidth="1"/>
    <col min="14595" max="14595" width="5.85546875" style="79" customWidth="1"/>
    <col min="14596" max="14596" width="7.5703125" style="79" customWidth="1"/>
    <col min="14597" max="14846" width="9.140625" style="79"/>
    <col min="14847" max="14847" width="4" style="79" customWidth="1"/>
    <col min="14848" max="14848" width="54.5703125" style="79" customWidth="1"/>
    <col min="14849" max="14849" width="10.85546875" style="79" customWidth="1"/>
    <col min="14850" max="14850" width="5.28515625" style="79" customWidth="1"/>
    <col min="14851" max="14851" width="5.85546875" style="79" customWidth="1"/>
    <col min="14852" max="14852" width="7.5703125" style="79" customWidth="1"/>
    <col min="14853" max="15102" width="9.140625" style="79"/>
    <col min="15103" max="15103" width="4" style="79" customWidth="1"/>
    <col min="15104" max="15104" width="54.5703125" style="79" customWidth="1"/>
    <col min="15105" max="15105" width="10.85546875" style="79" customWidth="1"/>
    <col min="15106" max="15106" width="5.28515625" style="79" customWidth="1"/>
    <col min="15107" max="15107" width="5.85546875" style="79" customWidth="1"/>
    <col min="15108" max="15108" width="7.5703125" style="79" customWidth="1"/>
    <col min="15109" max="15358" width="9.140625" style="79"/>
    <col min="15359" max="15359" width="4" style="79" customWidth="1"/>
    <col min="15360" max="15360" width="54.5703125" style="79" customWidth="1"/>
    <col min="15361" max="15361" width="10.85546875" style="79" customWidth="1"/>
    <col min="15362" max="15362" width="5.28515625" style="79" customWidth="1"/>
    <col min="15363" max="15363" width="5.85546875" style="79" customWidth="1"/>
    <col min="15364" max="15364" width="7.5703125" style="79" customWidth="1"/>
    <col min="15365" max="15614" width="9.140625" style="79"/>
    <col min="15615" max="15615" width="4" style="79" customWidth="1"/>
    <col min="15616" max="15616" width="54.5703125" style="79" customWidth="1"/>
    <col min="15617" max="15617" width="10.85546875" style="79" customWidth="1"/>
    <col min="15618" max="15618" width="5.28515625" style="79" customWidth="1"/>
    <col min="15619" max="15619" width="5.85546875" style="79" customWidth="1"/>
    <col min="15620" max="15620" width="7.5703125" style="79" customWidth="1"/>
    <col min="15621" max="15870" width="9.140625" style="79"/>
    <col min="15871" max="15871" width="4" style="79" customWidth="1"/>
    <col min="15872" max="15872" width="54.5703125" style="79" customWidth="1"/>
    <col min="15873" max="15873" width="10.85546875" style="79" customWidth="1"/>
    <col min="15874" max="15874" width="5.28515625" style="79" customWidth="1"/>
    <col min="15875" max="15875" width="5.85546875" style="79" customWidth="1"/>
    <col min="15876" max="15876" width="7.5703125" style="79" customWidth="1"/>
    <col min="15877" max="16126" width="9.140625" style="79"/>
    <col min="16127" max="16127" width="4" style="79" customWidth="1"/>
    <col min="16128" max="16128" width="54.5703125" style="79" customWidth="1"/>
    <col min="16129" max="16129" width="10.85546875" style="79" customWidth="1"/>
    <col min="16130" max="16130" width="5.28515625" style="79" customWidth="1"/>
    <col min="16131" max="16131" width="5.85546875" style="79" customWidth="1"/>
    <col min="16132" max="16132" width="7.5703125" style="79" customWidth="1"/>
    <col min="16133" max="16384" width="9.140625" style="79"/>
  </cols>
  <sheetData>
    <row r="1" spans="1:7" s="76" customFormat="1" ht="15.75" x14ac:dyDescent="0.25">
      <c r="A1" s="78"/>
      <c r="B1" s="81"/>
      <c r="C1" s="400" t="s">
        <v>404</v>
      </c>
      <c r="D1" s="400"/>
      <c r="E1" s="400"/>
      <c r="F1" s="400"/>
    </row>
    <row r="2" spans="1:7" s="76" customFormat="1" ht="16.5" customHeight="1" x14ac:dyDescent="0.25">
      <c r="A2" s="78"/>
      <c r="B2" s="81"/>
      <c r="C2" s="401" t="s">
        <v>198</v>
      </c>
      <c r="D2" s="401"/>
      <c r="E2" s="401"/>
      <c r="F2" s="401"/>
    </row>
    <row r="3" spans="1:7" s="76" customFormat="1" ht="16.5" customHeight="1" x14ac:dyDescent="0.25">
      <c r="A3" s="78"/>
      <c r="B3" s="81"/>
      <c r="C3" s="401" t="s">
        <v>98</v>
      </c>
      <c r="D3" s="401"/>
      <c r="E3" s="401"/>
      <c r="F3" s="401"/>
    </row>
    <row r="4" spans="1:7" s="76" customFormat="1" ht="15.75" x14ac:dyDescent="0.25">
      <c r="A4" s="78"/>
      <c r="B4" s="81"/>
      <c r="C4" s="402" t="s">
        <v>349</v>
      </c>
      <c r="D4" s="402"/>
      <c r="E4" s="402"/>
      <c r="F4" s="402"/>
    </row>
    <row r="5" spans="1:7" x14ac:dyDescent="0.2">
      <c r="B5" s="80"/>
      <c r="C5" s="80"/>
      <c r="D5" s="111"/>
      <c r="E5" s="80"/>
      <c r="F5" s="80"/>
    </row>
    <row r="6" spans="1:7" ht="12.75" customHeight="1" x14ac:dyDescent="0.2">
      <c r="B6" s="80"/>
      <c r="C6" s="447" t="s">
        <v>310</v>
      </c>
      <c r="D6" s="447"/>
      <c r="E6" s="447"/>
      <c r="F6" s="447"/>
    </row>
    <row r="7" spans="1:7" ht="12.75" customHeight="1" x14ac:dyDescent="0.2">
      <c r="B7" s="426" t="s">
        <v>198</v>
      </c>
      <c r="C7" s="426"/>
      <c r="D7" s="426"/>
      <c r="E7" s="426"/>
      <c r="F7" s="426"/>
    </row>
    <row r="8" spans="1:7" ht="16.5" customHeight="1" x14ac:dyDescent="0.2">
      <c r="B8" s="80"/>
      <c r="C8" s="426" t="s">
        <v>98</v>
      </c>
      <c r="D8" s="426"/>
      <c r="E8" s="426"/>
      <c r="F8" s="426"/>
    </row>
    <row r="9" spans="1:7" ht="12.75" customHeight="1" x14ac:dyDescent="0.2">
      <c r="B9" s="80"/>
      <c r="C9" s="426" t="s">
        <v>317</v>
      </c>
      <c r="D9" s="426"/>
      <c r="E9" s="426"/>
      <c r="F9" s="426"/>
    </row>
    <row r="10" spans="1:7" x14ac:dyDescent="0.2">
      <c r="C10" s="463"/>
      <c r="D10" s="463"/>
      <c r="E10" s="463"/>
    </row>
    <row r="11" spans="1:7" ht="73.5" customHeight="1" x14ac:dyDescent="0.3">
      <c r="A11" s="446" t="s">
        <v>321</v>
      </c>
      <c r="B11" s="446"/>
      <c r="C11" s="446"/>
      <c r="D11" s="446"/>
      <c r="E11" s="446"/>
      <c r="F11" s="446"/>
    </row>
    <row r="12" spans="1:7" ht="13.5" thickBot="1" x14ac:dyDescent="0.25">
      <c r="A12" s="17"/>
      <c r="B12" s="17"/>
      <c r="C12" s="18"/>
      <c r="E12" s="462" t="s">
        <v>9</v>
      </c>
      <c r="F12" s="462"/>
    </row>
    <row r="13" spans="1:7" s="60" customFormat="1" ht="22.5" customHeight="1" x14ac:dyDescent="0.2">
      <c r="A13" s="465" t="s">
        <v>5</v>
      </c>
      <c r="B13" s="467" t="s">
        <v>52</v>
      </c>
      <c r="C13" s="467" t="s">
        <v>82</v>
      </c>
      <c r="D13" s="467" t="s">
        <v>83</v>
      </c>
      <c r="E13" s="467" t="s">
        <v>81</v>
      </c>
      <c r="F13" s="469" t="s">
        <v>54</v>
      </c>
      <c r="G13" s="162"/>
    </row>
    <row r="14" spans="1:7" s="60" customFormat="1" ht="24.75" customHeight="1" x14ac:dyDescent="0.2">
      <c r="A14" s="466"/>
      <c r="B14" s="468"/>
      <c r="C14" s="468"/>
      <c r="D14" s="468"/>
      <c r="E14" s="468"/>
      <c r="F14" s="470"/>
      <c r="G14" s="162"/>
    </row>
    <row r="15" spans="1:7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168">
        <v>6</v>
      </c>
      <c r="G15" s="162"/>
    </row>
    <row r="16" spans="1:7" s="21" customFormat="1" ht="53.25" customHeight="1" x14ac:dyDescent="0.2">
      <c r="A16" s="36">
        <v>1</v>
      </c>
      <c r="B16" s="110" t="s">
        <v>179</v>
      </c>
      <c r="C16" s="84" t="s">
        <v>221</v>
      </c>
      <c r="D16" s="84"/>
      <c r="E16" s="84"/>
      <c r="F16" s="169">
        <v>1821.6000000000001</v>
      </c>
      <c r="G16" s="159"/>
    </row>
    <row r="17" spans="1:8" ht="25.5" customHeight="1" x14ac:dyDescent="0.2">
      <c r="A17" s="35">
        <v>2</v>
      </c>
      <c r="B17" s="91" t="s">
        <v>167</v>
      </c>
      <c r="C17" s="88" t="s">
        <v>228</v>
      </c>
      <c r="D17" s="88" t="s">
        <v>116</v>
      </c>
      <c r="E17" s="88"/>
      <c r="F17" s="170">
        <v>343.40000000000003</v>
      </c>
      <c r="G17" s="158"/>
    </row>
    <row r="18" spans="1:8" ht="54" customHeight="1" x14ac:dyDescent="0.2">
      <c r="A18" s="35">
        <v>3</v>
      </c>
      <c r="B18" s="96" t="s">
        <v>237</v>
      </c>
      <c r="C18" s="88" t="s">
        <v>230</v>
      </c>
      <c r="D18" s="88"/>
      <c r="E18" s="88" t="s">
        <v>95</v>
      </c>
      <c r="F18" s="170">
        <v>271</v>
      </c>
      <c r="G18" s="158"/>
    </row>
    <row r="19" spans="1:8" ht="25.5" x14ac:dyDescent="0.2">
      <c r="A19" s="35">
        <v>4</v>
      </c>
      <c r="B19" s="91" t="s">
        <v>109</v>
      </c>
      <c r="C19" s="88" t="s">
        <v>230</v>
      </c>
      <c r="D19" s="88" t="s">
        <v>121</v>
      </c>
      <c r="E19" s="88" t="s">
        <v>95</v>
      </c>
      <c r="F19" s="170">
        <v>271</v>
      </c>
      <c r="G19" s="158"/>
    </row>
    <row r="20" spans="1:8" ht="25.5" x14ac:dyDescent="0.2">
      <c r="A20" s="35">
        <v>5</v>
      </c>
      <c r="B20" s="91" t="s">
        <v>110</v>
      </c>
      <c r="C20" s="88" t="s">
        <v>230</v>
      </c>
      <c r="D20" s="88" t="s">
        <v>100</v>
      </c>
      <c r="E20" s="88" t="s">
        <v>95</v>
      </c>
      <c r="F20" s="170">
        <v>271</v>
      </c>
      <c r="G20" s="158"/>
    </row>
    <row r="21" spans="1:8" s="210" customFormat="1" ht="67.5" customHeight="1" x14ac:dyDescent="0.2">
      <c r="A21" s="35">
        <v>6</v>
      </c>
      <c r="B21" s="96" t="s">
        <v>306</v>
      </c>
      <c r="C21" s="88" t="s">
        <v>303</v>
      </c>
      <c r="D21" s="88"/>
      <c r="E21" s="88" t="s">
        <v>95</v>
      </c>
      <c r="F21" s="170">
        <v>5.3</v>
      </c>
      <c r="G21" s="158"/>
      <c r="H21" s="211"/>
    </row>
    <row r="22" spans="1:8" s="210" customFormat="1" ht="25.5" x14ac:dyDescent="0.2">
      <c r="A22" s="35">
        <v>7</v>
      </c>
      <c r="B22" s="91" t="s">
        <v>109</v>
      </c>
      <c r="C22" s="88" t="s">
        <v>303</v>
      </c>
      <c r="D22" s="88" t="s">
        <v>121</v>
      </c>
      <c r="E22" s="88" t="s">
        <v>95</v>
      </c>
      <c r="F22" s="170">
        <v>5.3</v>
      </c>
      <c r="G22" s="158"/>
      <c r="H22" s="211"/>
    </row>
    <row r="23" spans="1:8" s="210" customFormat="1" ht="25.5" x14ac:dyDescent="0.2">
      <c r="A23" s="35">
        <v>8</v>
      </c>
      <c r="B23" s="91" t="s">
        <v>110</v>
      </c>
      <c r="C23" s="88" t="s">
        <v>303</v>
      </c>
      <c r="D23" s="88" t="s">
        <v>100</v>
      </c>
      <c r="E23" s="88" t="s">
        <v>95</v>
      </c>
      <c r="F23" s="170">
        <v>5.3</v>
      </c>
      <c r="G23" s="158"/>
      <c r="H23" s="211"/>
    </row>
    <row r="24" spans="1:8" s="123" customFormat="1" ht="66.75" customHeight="1" x14ac:dyDescent="0.2">
      <c r="A24" s="35">
        <v>9</v>
      </c>
      <c r="B24" s="96" t="s">
        <v>245</v>
      </c>
      <c r="C24" s="88" t="s">
        <v>242</v>
      </c>
      <c r="D24" s="88"/>
      <c r="E24" s="88" t="s">
        <v>95</v>
      </c>
      <c r="F24" s="170">
        <v>67.099999999999994</v>
      </c>
      <c r="G24" s="158"/>
      <c r="H24" s="211"/>
    </row>
    <row r="25" spans="1:8" s="123" customFormat="1" ht="25.5" x14ac:dyDescent="0.2">
      <c r="A25" s="35">
        <v>10</v>
      </c>
      <c r="B25" s="91" t="s">
        <v>109</v>
      </c>
      <c r="C25" s="88" t="s">
        <v>242</v>
      </c>
      <c r="D25" s="88" t="s">
        <v>121</v>
      </c>
      <c r="E25" s="88" t="s">
        <v>95</v>
      </c>
      <c r="F25" s="170">
        <v>67.099999999999994</v>
      </c>
      <c r="G25" s="158"/>
      <c r="H25" s="211"/>
    </row>
    <row r="26" spans="1:8" s="123" customFormat="1" ht="25.5" x14ac:dyDescent="0.2">
      <c r="A26" s="35">
        <v>11</v>
      </c>
      <c r="B26" s="91" t="s">
        <v>110</v>
      </c>
      <c r="C26" s="88" t="s">
        <v>242</v>
      </c>
      <c r="D26" s="88" t="s">
        <v>100</v>
      </c>
      <c r="E26" s="88" t="s">
        <v>95</v>
      </c>
      <c r="F26" s="170">
        <v>67.099999999999994</v>
      </c>
      <c r="G26" s="158"/>
      <c r="H26" s="211"/>
    </row>
    <row r="27" spans="1:8" ht="25.5" x14ac:dyDescent="0.2">
      <c r="A27" s="35">
        <v>12</v>
      </c>
      <c r="B27" s="96" t="s">
        <v>166</v>
      </c>
      <c r="C27" s="88" t="s">
        <v>225</v>
      </c>
      <c r="D27" s="88"/>
      <c r="E27" s="88" t="s">
        <v>97</v>
      </c>
      <c r="F27" s="92">
        <v>1408</v>
      </c>
      <c r="G27" s="158"/>
    </row>
    <row r="28" spans="1:8" ht="63" customHeight="1" x14ac:dyDescent="0.2">
      <c r="A28" s="35">
        <v>13</v>
      </c>
      <c r="B28" s="91" t="s">
        <v>3</v>
      </c>
      <c r="C28" s="88" t="s">
        <v>227</v>
      </c>
      <c r="D28" s="88"/>
      <c r="E28" s="88" t="s">
        <v>97</v>
      </c>
      <c r="F28" s="170">
        <v>79.400000000000006</v>
      </c>
      <c r="G28" s="158"/>
    </row>
    <row r="29" spans="1:8" ht="25.5" customHeight="1" x14ac:dyDescent="0.2">
      <c r="A29" s="35">
        <v>14</v>
      </c>
      <c r="B29" s="91" t="s">
        <v>109</v>
      </c>
      <c r="C29" s="88" t="s">
        <v>227</v>
      </c>
      <c r="D29" s="88" t="s">
        <v>121</v>
      </c>
      <c r="E29" s="88" t="s">
        <v>97</v>
      </c>
      <c r="F29" s="170">
        <v>79.400000000000006</v>
      </c>
      <c r="G29" s="158"/>
    </row>
    <row r="30" spans="1:8" ht="27" customHeight="1" x14ac:dyDescent="0.2">
      <c r="A30" s="35">
        <v>15</v>
      </c>
      <c r="B30" s="91" t="s">
        <v>110</v>
      </c>
      <c r="C30" s="88" t="s">
        <v>227</v>
      </c>
      <c r="D30" s="88" t="s">
        <v>100</v>
      </c>
      <c r="E30" s="88" t="s">
        <v>97</v>
      </c>
      <c r="F30" s="167">
        <v>79.400000000000006</v>
      </c>
      <c r="G30" s="158"/>
    </row>
    <row r="31" spans="1:8" s="113" customFormat="1" ht="81" customHeight="1" x14ac:dyDescent="0.2">
      <c r="A31" s="35">
        <v>16</v>
      </c>
      <c r="B31" s="91" t="s">
        <v>338</v>
      </c>
      <c r="C31" s="88" t="s">
        <v>293</v>
      </c>
      <c r="D31" s="88"/>
      <c r="E31" s="88" t="s">
        <v>97</v>
      </c>
      <c r="F31" s="170">
        <v>174.9</v>
      </c>
      <c r="G31" s="158"/>
      <c r="H31" s="211"/>
    </row>
    <row r="32" spans="1:8" s="113" customFormat="1" ht="25.5" customHeight="1" x14ac:dyDescent="0.2">
      <c r="A32" s="35">
        <v>17</v>
      </c>
      <c r="B32" s="91" t="s">
        <v>109</v>
      </c>
      <c r="C32" s="88" t="s">
        <v>293</v>
      </c>
      <c r="D32" s="88" t="s">
        <v>121</v>
      </c>
      <c r="E32" s="88" t="s">
        <v>97</v>
      </c>
      <c r="F32" s="170">
        <v>174.9</v>
      </c>
      <c r="G32" s="158"/>
      <c r="H32" s="211"/>
    </row>
    <row r="33" spans="1:8" s="113" customFormat="1" ht="27" customHeight="1" x14ac:dyDescent="0.2">
      <c r="A33" s="35">
        <v>18</v>
      </c>
      <c r="B33" s="91" t="s">
        <v>110</v>
      </c>
      <c r="C33" s="88" t="s">
        <v>293</v>
      </c>
      <c r="D33" s="88" t="s">
        <v>100</v>
      </c>
      <c r="E33" s="88" t="s">
        <v>97</v>
      </c>
      <c r="F33" s="183">
        <v>174.9</v>
      </c>
      <c r="G33" s="158"/>
      <c r="H33" s="211"/>
    </row>
    <row r="34" spans="1:8" s="113" customFormat="1" ht="80.25" customHeight="1" x14ac:dyDescent="0.2">
      <c r="A34" s="35">
        <v>19</v>
      </c>
      <c r="B34" s="91" t="s">
        <v>340</v>
      </c>
      <c r="C34" s="88" t="s">
        <v>294</v>
      </c>
      <c r="D34" s="88"/>
      <c r="E34" s="88" t="s">
        <v>97</v>
      </c>
      <c r="F34" s="170">
        <v>2.2000000000000002</v>
      </c>
      <c r="G34" s="158"/>
      <c r="H34" s="211"/>
    </row>
    <row r="35" spans="1:8" s="113" customFormat="1" ht="25.5" customHeight="1" x14ac:dyDescent="0.2">
      <c r="A35" s="35">
        <v>20</v>
      </c>
      <c r="B35" s="91" t="s">
        <v>109</v>
      </c>
      <c r="C35" s="88" t="s">
        <v>294</v>
      </c>
      <c r="D35" s="88" t="s">
        <v>121</v>
      </c>
      <c r="E35" s="88" t="s">
        <v>97</v>
      </c>
      <c r="F35" s="170">
        <v>2.2000000000000002</v>
      </c>
      <c r="G35" s="158"/>
      <c r="H35" s="211"/>
    </row>
    <row r="36" spans="1:8" s="113" customFormat="1" ht="27" customHeight="1" x14ac:dyDescent="0.2">
      <c r="A36" s="35">
        <v>21</v>
      </c>
      <c r="B36" s="91" t="s">
        <v>110</v>
      </c>
      <c r="C36" s="88" t="s">
        <v>294</v>
      </c>
      <c r="D36" s="88" t="s">
        <v>100</v>
      </c>
      <c r="E36" s="88" t="s">
        <v>97</v>
      </c>
      <c r="F36" s="167">
        <v>2.2000000000000002</v>
      </c>
      <c r="G36" s="158"/>
      <c r="H36" s="211"/>
    </row>
    <row r="37" spans="1:8" s="225" customFormat="1" ht="93.75" customHeight="1" x14ac:dyDescent="0.2">
      <c r="A37" s="35">
        <v>22</v>
      </c>
      <c r="B37" s="91" t="s">
        <v>339</v>
      </c>
      <c r="C37" s="88" t="s">
        <v>330</v>
      </c>
      <c r="D37" s="88"/>
      <c r="E37" s="88" t="s">
        <v>97</v>
      </c>
      <c r="F37" s="170">
        <v>1137.8</v>
      </c>
      <c r="G37" s="158"/>
    </row>
    <row r="38" spans="1:8" s="225" customFormat="1" ht="25.5" customHeight="1" x14ac:dyDescent="0.2">
      <c r="A38" s="35">
        <v>23</v>
      </c>
      <c r="B38" s="91" t="s">
        <v>109</v>
      </c>
      <c r="C38" s="88" t="s">
        <v>330</v>
      </c>
      <c r="D38" s="88" t="s">
        <v>121</v>
      </c>
      <c r="E38" s="88" t="s">
        <v>97</v>
      </c>
      <c r="F38" s="170">
        <v>1137.8</v>
      </c>
      <c r="G38" s="158"/>
    </row>
    <row r="39" spans="1:8" s="225" customFormat="1" ht="27" customHeight="1" x14ac:dyDescent="0.2">
      <c r="A39" s="35">
        <v>24</v>
      </c>
      <c r="B39" s="91" t="s">
        <v>110</v>
      </c>
      <c r="C39" s="88" t="s">
        <v>330</v>
      </c>
      <c r="D39" s="88" t="s">
        <v>100</v>
      </c>
      <c r="E39" s="88" t="s">
        <v>97</v>
      </c>
      <c r="F39" s="167">
        <v>1137.8</v>
      </c>
      <c r="G39" s="158"/>
    </row>
    <row r="40" spans="1:8" s="225" customFormat="1" ht="93" customHeight="1" x14ac:dyDescent="0.2">
      <c r="A40" s="35">
        <v>25</v>
      </c>
      <c r="B40" s="91" t="s">
        <v>332</v>
      </c>
      <c r="C40" s="88" t="s">
        <v>331</v>
      </c>
      <c r="D40" s="88"/>
      <c r="E40" s="88" t="s">
        <v>97</v>
      </c>
      <c r="F40" s="170">
        <v>13.7</v>
      </c>
      <c r="G40" s="158"/>
    </row>
    <row r="41" spans="1:8" s="225" customFormat="1" ht="25.5" customHeight="1" x14ac:dyDescent="0.2">
      <c r="A41" s="35">
        <v>26</v>
      </c>
      <c r="B41" s="91" t="s">
        <v>109</v>
      </c>
      <c r="C41" s="88" t="s">
        <v>331</v>
      </c>
      <c r="D41" s="88" t="s">
        <v>121</v>
      </c>
      <c r="E41" s="88" t="s">
        <v>97</v>
      </c>
      <c r="F41" s="170">
        <v>13.7</v>
      </c>
      <c r="G41" s="158"/>
    </row>
    <row r="42" spans="1:8" s="225" customFormat="1" ht="27" customHeight="1" x14ac:dyDescent="0.2">
      <c r="A42" s="35">
        <v>27</v>
      </c>
      <c r="B42" s="91" t="s">
        <v>110</v>
      </c>
      <c r="C42" s="88" t="s">
        <v>331</v>
      </c>
      <c r="D42" s="88" t="s">
        <v>100</v>
      </c>
      <c r="E42" s="88" t="s">
        <v>97</v>
      </c>
      <c r="F42" s="167">
        <v>13.7</v>
      </c>
      <c r="G42" s="158"/>
    </row>
    <row r="43" spans="1:8" ht="30" customHeight="1" x14ac:dyDescent="0.2">
      <c r="A43" s="35">
        <v>28</v>
      </c>
      <c r="B43" s="96" t="s">
        <v>163</v>
      </c>
      <c r="C43" s="88" t="s">
        <v>222</v>
      </c>
      <c r="D43" s="88"/>
      <c r="E43" s="88"/>
      <c r="F43" s="92">
        <v>70.2</v>
      </c>
      <c r="G43" s="158"/>
    </row>
    <row r="44" spans="1:8" ht="74.25" customHeight="1" x14ac:dyDescent="0.2">
      <c r="A44" s="35">
        <v>29</v>
      </c>
      <c r="B44" s="96" t="s">
        <v>0</v>
      </c>
      <c r="C44" s="88" t="s">
        <v>233</v>
      </c>
      <c r="D44" s="89"/>
      <c r="E44" s="88" t="s">
        <v>96</v>
      </c>
      <c r="F44" s="170">
        <v>20</v>
      </c>
      <c r="G44" s="158"/>
    </row>
    <row r="45" spans="1:8" s="103" customFormat="1" ht="26.25" customHeight="1" x14ac:dyDescent="0.2">
      <c r="A45" s="35">
        <v>30</v>
      </c>
      <c r="B45" s="91" t="s">
        <v>109</v>
      </c>
      <c r="C45" s="88" t="s">
        <v>233</v>
      </c>
      <c r="D45" s="88" t="s">
        <v>121</v>
      </c>
      <c r="E45" s="88" t="s">
        <v>96</v>
      </c>
      <c r="F45" s="170">
        <v>20</v>
      </c>
      <c r="G45" s="160"/>
    </row>
    <row r="46" spans="1:8" ht="26.25" customHeight="1" x14ac:dyDescent="0.2">
      <c r="A46" s="35">
        <v>31</v>
      </c>
      <c r="B46" s="91" t="s">
        <v>110</v>
      </c>
      <c r="C46" s="88" t="s">
        <v>233</v>
      </c>
      <c r="D46" s="88" t="s">
        <v>100</v>
      </c>
      <c r="E46" s="88" t="s">
        <v>96</v>
      </c>
      <c r="F46" s="171">
        <v>20</v>
      </c>
      <c r="G46" s="158"/>
    </row>
    <row r="47" spans="1:8" ht="64.5" customHeight="1" x14ac:dyDescent="0.2">
      <c r="A47" s="35">
        <v>32</v>
      </c>
      <c r="B47" s="96" t="s">
        <v>1</v>
      </c>
      <c r="C47" s="88" t="s">
        <v>223</v>
      </c>
      <c r="D47" s="88"/>
      <c r="E47" s="88" t="s">
        <v>94</v>
      </c>
      <c r="F47" s="170">
        <v>29.2</v>
      </c>
      <c r="G47" s="158"/>
    </row>
    <row r="48" spans="1:8" ht="25.5" x14ac:dyDescent="0.2">
      <c r="A48" s="35">
        <v>33</v>
      </c>
      <c r="B48" s="91" t="s">
        <v>109</v>
      </c>
      <c r="C48" s="88" t="s">
        <v>223</v>
      </c>
      <c r="D48" s="88" t="s">
        <v>121</v>
      </c>
      <c r="E48" s="88" t="s">
        <v>94</v>
      </c>
      <c r="F48" s="170">
        <v>29.2</v>
      </c>
      <c r="G48" s="158"/>
    </row>
    <row r="49" spans="1:8" s="21" customFormat="1" ht="25.5" x14ac:dyDescent="0.2">
      <c r="A49" s="35">
        <v>34</v>
      </c>
      <c r="B49" s="91" t="s">
        <v>110</v>
      </c>
      <c r="C49" s="88" t="s">
        <v>223</v>
      </c>
      <c r="D49" s="88" t="s">
        <v>100</v>
      </c>
      <c r="E49" s="88" t="s">
        <v>94</v>
      </c>
      <c r="F49" s="171">
        <v>29.2</v>
      </c>
      <c r="G49" s="159"/>
    </row>
    <row r="50" spans="1:8" s="21" customFormat="1" ht="76.5" x14ac:dyDescent="0.2">
      <c r="A50" s="35">
        <v>35</v>
      </c>
      <c r="B50" s="96" t="s">
        <v>277</v>
      </c>
      <c r="C50" s="88" t="s">
        <v>272</v>
      </c>
      <c r="D50" s="88"/>
      <c r="E50" s="88" t="s">
        <v>94</v>
      </c>
      <c r="F50" s="92">
        <v>16.7</v>
      </c>
      <c r="G50" s="159"/>
    </row>
    <row r="51" spans="1:8" s="21" customFormat="1" ht="25.5" x14ac:dyDescent="0.2">
      <c r="A51" s="35">
        <v>36</v>
      </c>
      <c r="B51" s="91" t="s">
        <v>109</v>
      </c>
      <c r="C51" s="88" t="s">
        <v>272</v>
      </c>
      <c r="D51" s="88" t="s">
        <v>121</v>
      </c>
      <c r="E51" s="88" t="s">
        <v>94</v>
      </c>
      <c r="F51" s="92">
        <v>16.7</v>
      </c>
      <c r="G51" s="159"/>
    </row>
    <row r="52" spans="1:8" s="21" customFormat="1" ht="25.5" x14ac:dyDescent="0.2">
      <c r="A52" s="35">
        <v>37</v>
      </c>
      <c r="B52" s="91" t="s">
        <v>110</v>
      </c>
      <c r="C52" s="88" t="s">
        <v>272</v>
      </c>
      <c r="D52" s="88" t="s">
        <v>100</v>
      </c>
      <c r="E52" s="88" t="s">
        <v>94</v>
      </c>
      <c r="F52" s="171">
        <v>16.7</v>
      </c>
      <c r="G52" s="159"/>
    </row>
    <row r="53" spans="1:8" s="149" customFormat="1" ht="78.75" customHeight="1" x14ac:dyDescent="0.2">
      <c r="A53" s="35">
        <v>38</v>
      </c>
      <c r="B53" s="96" t="s">
        <v>273</v>
      </c>
      <c r="C53" s="88" t="s">
        <v>276</v>
      </c>
      <c r="D53" s="88"/>
      <c r="E53" s="88" t="s">
        <v>94</v>
      </c>
      <c r="F53" s="170">
        <v>0.8</v>
      </c>
      <c r="G53" s="158"/>
      <c r="H53" s="211"/>
    </row>
    <row r="54" spans="1:8" s="149" customFormat="1" ht="25.5" x14ac:dyDescent="0.2">
      <c r="A54" s="35">
        <v>39</v>
      </c>
      <c r="B54" s="91" t="s">
        <v>109</v>
      </c>
      <c r="C54" s="88" t="s">
        <v>276</v>
      </c>
      <c r="D54" s="88" t="s">
        <v>121</v>
      </c>
      <c r="E54" s="88" t="s">
        <v>94</v>
      </c>
      <c r="F54" s="170">
        <v>0.8</v>
      </c>
      <c r="G54" s="158"/>
      <c r="H54" s="211"/>
    </row>
    <row r="55" spans="1:8" s="21" customFormat="1" ht="25.5" x14ac:dyDescent="0.2">
      <c r="A55" s="35">
        <v>40</v>
      </c>
      <c r="B55" s="91" t="s">
        <v>110</v>
      </c>
      <c r="C55" s="88" t="s">
        <v>276</v>
      </c>
      <c r="D55" s="88" t="s">
        <v>100</v>
      </c>
      <c r="E55" s="88" t="s">
        <v>94</v>
      </c>
      <c r="F55" s="171">
        <v>0.8</v>
      </c>
      <c r="G55" s="159"/>
    </row>
    <row r="56" spans="1:8" s="191" customFormat="1" ht="90" customHeight="1" x14ac:dyDescent="0.2">
      <c r="A56" s="35">
        <v>41</v>
      </c>
      <c r="B56" s="96" t="s">
        <v>301</v>
      </c>
      <c r="C56" s="88" t="s">
        <v>299</v>
      </c>
      <c r="D56" s="89"/>
      <c r="E56" s="88" t="s">
        <v>297</v>
      </c>
      <c r="F56" s="170">
        <v>0.5</v>
      </c>
      <c r="G56" s="158"/>
      <c r="H56" s="211"/>
    </row>
    <row r="57" spans="1:8" s="103" customFormat="1" ht="26.25" customHeight="1" x14ac:dyDescent="0.2">
      <c r="A57" s="35">
        <v>42</v>
      </c>
      <c r="B57" s="91" t="s">
        <v>109</v>
      </c>
      <c r="C57" s="88" t="s">
        <v>299</v>
      </c>
      <c r="D57" s="88" t="s">
        <v>121</v>
      </c>
      <c r="E57" s="88" t="s">
        <v>297</v>
      </c>
      <c r="F57" s="170">
        <v>0.5</v>
      </c>
      <c r="G57" s="160"/>
    </row>
    <row r="58" spans="1:8" s="191" customFormat="1" ht="26.25" customHeight="1" x14ac:dyDescent="0.2">
      <c r="A58" s="35">
        <v>43</v>
      </c>
      <c r="B58" s="91" t="s">
        <v>110</v>
      </c>
      <c r="C58" s="88" t="s">
        <v>299</v>
      </c>
      <c r="D58" s="88" t="s">
        <v>100</v>
      </c>
      <c r="E58" s="88" t="s">
        <v>297</v>
      </c>
      <c r="F58" s="171">
        <v>0.5</v>
      </c>
      <c r="G58" s="158"/>
      <c r="H58" s="211"/>
    </row>
    <row r="59" spans="1:8" ht="76.5" customHeight="1" x14ac:dyDescent="0.2">
      <c r="A59" s="35">
        <v>44</v>
      </c>
      <c r="B59" s="96" t="s">
        <v>2</v>
      </c>
      <c r="C59" s="88" t="s">
        <v>235</v>
      </c>
      <c r="D59" s="89"/>
      <c r="E59" s="88" t="s">
        <v>96</v>
      </c>
      <c r="F59" s="170">
        <v>3</v>
      </c>
      <c r="G59" s="158"/>
    </row>
    <row r="60" spans="1:8" s="103" customFormat="1" ht="27" customHeight="1" x14ac:dyDescent="0.2">
      <c r="A60" s="35">
        <v>45</v>
      </c>
      <c r="B60" s="91" t="s">
        <v>109</v>
      </c>
      <c r="C60" s="88" t="s">
        <v>235</v>
      </c>
      <c r="D60" s="88" t="s">
        <v>121</v>
      </c>
      <c r="E60" s="88" t="s">
        <v>96</v>
      </c>
      <c r="F60" s="170">
        <v>3</v>
      </c>
      <c r="G60" s="160"/>
    </row>
    <row r="61" spans="1:8" s="103" customFormat="1" ht="29.25" customHeight="1" x14ac:dyDescent="0.2">
      <c r="A61" s="35">
        <v>46</v>
      </c>
      <c r="B61" s="91" t="s">
        <v>110</v>
      </c>
      <c r="C61" s="88" t="s">
        <v>235</v>
      </c>
      <c r="D61" s="88" t="s">
        <v>100</v>
      </c>
      <c r="E61" s="88" t="s">
        <v>96</v>
      </c>
      <c r="F61" s="171">
        <v>3</v>
      </c>
      <c r="G61" s="160"/>
    </row>
    <row r="62" spans="1:8" s="20" customFormat="1" ht="29.25" customHeight="1" x14ac:dyDescent="0.2">
      <c r="A62" s="35">
        <v>47</v>
      </c>
      <c r="B62" s="87" t="s">
        <v>132</v>
      </c>
      <c r="C62" s="89" t="s">
        <v>231</v>
      </c>
      <c r="D62" s="89" t="s">
        <v>116</v>
      </c>
      <c r="E62" s="89" t="s">
        <v>133</v>
      </c>
      <c r="F62" s="90">
        <v>2244.6</v>
      </c>
      <c r="G62" s="161"/>
      <c r="H62" s="186"/>
    </row>
    <row r="63" spans="1:8" x14ac:dyDescent="0.2">
      <c r="A63" s="35">
        <v>48</v>
      </c>
      <c r="B63" s="91" t="s">
        <v>131</v>
      </c>
      <c r="C63" s="88" t="s">
        <v>232</v>
      </c>
      <c r="D63" s="88" t="s">
        <v>116</v>
      </c>
      <c r="E63" s="88" t="s">
        <v>133</v>
      </c>
      <c r="F63" s="92">
        <v>2244.6</v>
      </c>
      <c r="G63" s="181"/>
    </row>
    <row r="64" spans="1:8" s="219" customFormat="1" ht="51" x14ac:dyDescent="0.2">
      <c r="A64" s="35">
        <v>49</v>
      </c>
      <c r="B64" s="91" t="s">
        <v>315</v>
      </c>
      <c r="C64" s="88" t="s">
        <v>311</v>
      </c>
      <c r="D64" s="88" t="s">
        <v>116</v>
      </c>
      <c r="E64" s="88" t="s">
        <v>133</v>
      </c>
      <c r="F64" s="170">
        <v>2244.6</v>
      </c>
      <c r="G64" s="158"/>
    </row>
    <row r="65" spans="1:7" s="219" customFormat="1" x14ac:dyDescent="0.2">
      <c r="A65" s="35">
        <v>50</v>
      </c>
      <c r="B65" s="91" t="s">
        <v>314</v>
      </c>
      <c r="C65" s="88" t="s">
        <v>311</v>
      </c>
      <c r="D65" s="88" t="s">
        <v>312</v>
      </c>
      <c r="E65" s="88" t="s">
        <v>133</v>
      </c>
      <c r="F65" s="170">
        <v>2244.6</v>
      </c>
      <c r="G65" s="158"/>
    </row>
    <row r="66" spans="1:7" s="219" customFormat="1" x14ac:dyDescent="0.2">
      <c r="A66" s="35">
        <v>51</v>
      </c>
      <c r="B66" s="91" t="s">
        <v>48</v>
      </c>
      <c r="C66" s="88" t="s">
        <v>311</v>
      </c>
      <c r="D66" s="88" t="s">
        <v>313</v>
      </c>
      <c r="E66" s="88" t="s">
        <v>133</v>
      </c>
      <c r="F66" s="172">
        <v>2244.6</v>
      </c>
      <c r="G66" s="158"/>
    </row>
    <row r="67" spans="1:7" s="21" customFormat="1" ht="30" customHeight="1" x14ac:dyDescent="0.2">
      <c r="A67" s="35">
        <v>52</v>
      </c>
      <c r="B67" s="87" t="s">
        <v>155</v>
      </c>
      <c r="C67" s="89" t="s">
        <v>213</v>
      </c>
      <c r="D67" s="89"/>
      <c r="E67" s="89"/>
      <c r="F67" s="173">
        <v>3966.4999999999995</v>
      </c>
      <c r="G67" s="159"/>
    </row>
    <row r="68" spans="1:7" s="103" customFormat="1" x14ac:dyDescent="0.2">
      <c r="A68" s="35">
        <v>53</v>
      </c>
      <c r="B68" s="91" t="s">
        <v>156</v>
      </c>
      <c r="C68" s="88" t="s">
        <v>214</v>
      </c>
      <c r="D68" s="88"/>
      <c r="E68" s="88"/>
      <c r="F68" s="234">
        <v>3966.4999999999995</v>
      </c>
      <c r="G68" s="228"/>
    </row>
    <row r="69" spans="1:7" ht="54" customHeight="1" x14ac:dyDescent="0.2">
      <c r="A69" s="35">
        <v>54</v>
      </c>
      <c r="B69" s="91" t="s">
        <v>173</v>
      </c>
      <c r="C69" s="88" t="s">
        <v>219</v>
      </c>
      <c r="D69" s="88" t="s">
        <v>116</v>
      </c>
      <c r="E69" s="88" t="s">
        <v>126</v>
      </c>
      <c r="F69" s="170">
        <v>63.5</v>
      </c>
      <c r="G69" s="158"/>
    </row>
    <row r="70" spans="1:7" ht="51.75" customHeight="1" x14ac:dyDescent="0.2">
      <c r="A70" s="35">
        <v>55</v>
      </c>
      <c r="B70" s="91" t="s">
        <v>105</v>
      </c>
      <c r="C70" s="88" t="s">
        <v>219</v>
      </c>
      <c r="D70" s="88" t="s">
        <v>117</v>
      </c>
      <c r="E70" s="88" t="s">
        <v>126</v>
      </c>
      <c r="F70" s="170">
        <v>48.7</v>
      </c>
      <c r="G70" s="158"/>
    </row>
    <row r="71" spans="1:7" ht="25.5" customHeight="1" x14ac:dyDescent="0.2">
      <c r="A71" s="35">
        <v>56</v>
      </c>
      <c r="B71" s="91" t="s">
        <v>106</v>
      </c>
      <c r="C71" s="88" t="s">
        <v>219</v>
      </c>
      <c r="D71" s="88" t="s">
        <v>39</v>
      </c>
      <c r="E71" s="88" t="s">
        <v>126</v>
      </c>
      <c r="F71" s="167">
        <v>48.7</v>
      </c>
      <c r="G71" s="158"/>
    </row>
    <row r="72" spans="1:7" ht="25.5" customHeight="1" x14ac:dyDescent="0.2">
      <c r="A72" s="35">
        <v>57</v>
      </c>
      <c r="B72" s="91" t="s">
        <v>109</v>
      </c>
      <c r="C72" s="88" t="s">
        <v>219</v>
      </c>
      <c r="D72" s="88" t="s">
        <v>121</v>
      </c>
      <c r="E72" s="88" t="s">
        <v>126</v>
      </c>
      <c r="F72" s="170">
        <v>14.8</v>
      </c>
      <c r="G72" s="158"/>
    </row>
    <row r="73" spans="1:7" s="103" customFormat="1" ht="25.5" customHeight="1" x14ac:dyDescent="0.2">
      <c r="A73" s="35">
        <v>58</v>
      </c>
      <c r="B73" s="91" t="s">
        <v>110</v>
      </c>
      <c r="C73" s="88" t="s">
        <v>219</v>
      </c>
      <c r="D73" s="88" t="s">
        <v>100</v>
      </c>
      <c r="E73" s="88" t="s">
        <v>126</v>
      </c>
      <c r="F73" s="171">
        <v>14.8</v>
      </c>
      <c r="G73" s="160"/>
    </row>
    <row r="74" spans="1:7" ht="26.25" customHeight="1" x14ac:dyDescent="0.2">
      <c r="A74" s="35">
        <v>59</v>
      </c>
      <c r="B74" s="91" t="s">
        <v>159</v>
      </c>
      <c r="C74" s="88" t="s">
        <v>216</v>
      </c>
      <c r="D74" s="88" t="s">
        <v>116</v>
      </c>
      <c r="E74" s="88" t="s">
        <v>120</v>
      </c>
      <c r="F74" s="170">
        <v>2.5</v>
      </c>
      <c r="G74" s="158"/>
    </row>
    <row r="75" spans="1:7" ht="24" customHeight="1" x14ac:dyDescent="0.2">
      <c r="A75" s="35">
        <v>60</v>
      </c>
      <c r="B75" s="91" t="s">
        <v>109</v>
      </c>
      <c r="C75" s="88" t="s">
        <v>216</v>
      </c>
      <c r="D75" s="88" t="s">
        <v>121</v>
      </c>
      <c r="E75" s="88" t="s">
        <v>120</v>
      </c>
      <c r="F75" s="170">
        <v>2.5</v>
      </c>
      <c r="G75" s="158"/>
    </row>
    <row r="76" spans="1:7" ht="26.25" customHeight="1" x14ac:dyDescent="0.2">
      <c r="A76" s="35">
        <v>61</v>
      </c>
      <c r="B76" s="91" t="s">
        <v>110</v>
      </c>
      <c r="C76" s="88" t="s">
        <v>216</v>
      </c>
      <c r="D76" s="88" t="s">
        <v>100</v>
      </c>
      <c r="E76" s="88" t="s">
        <v>120</v>
      </c>
      <c r="F76" s="172">
        <v>2.5</v>
      </c>
      <c r="G76" s="158"/>
    </row>
    <row r="77" spans="1:7" ht="26.25" customHeight="1" x14ac:dyDescent="0.2">
      <c r="A77" s="35">
        <v>62</v>
      </c>
      <c r="B77" s="91" t="s">
        <v>104</v>
      </c>
      <c r="C77" s="88" t="s">
        <v>215</v>
      </c>
      <c r="D77" s="88" t="s">
        <v>116</v>
      </c>
      <c r="E77" s="88" t="s">
        <v>119</v>
      </c>
      <c r="F77" s="170">
        <v>584.20000000000005</v>
      </c>
      <c r="G77" s="158"/>
    </row>
    <row r="78" spans="1:7" ht="54.75" customHeight="1" x14ac:dyDescent="0.2">
      <c r="A78" s="35">
        <v>63</v>
      </c>
      <c r="B78" s="91" t="s">
        <v>105</v>
      </c>
      <c r="C78" s="88" t="s">
        <v>215</v>
      </c>
      <c r="D78" s="88" t="s">
        <v>117</v>
      </c>
      <c r="E78" s="88" t="s">
        <v>119</v>
      </c>
      <c r="F78" s="170">
        <v>584.20000000000005</v>
      </c>
      <c r="G78" s="158"/>
    </row>
    <row r="79" spans="1:7" ht="24.75" customHeight="1" x14ac:dyDescent="0.2">
      <c r="A79" s="35">
        <v>64</v>
      </c>
      <c r="B79" s="91" t="s">
        <v>106</v>
      </c>
      <c r="C79" s="88" t="s">
        <v>215</v>
      </c>
      <c r="D79" s="88" t="s">
        <v>39</v>
      </c>
      <c r="E79" s="88" t="s">
        <v>119</v>
      </c>
      <c r="F79" s="171">
        <v>584.20000000000005</v>
      </c>
      <c r="G79" s="158"/>
    </row>
    <row r="80" spans="1:7" s="235" customFormat="1" ht="51" x14ac:dyDescent="0.2">
      <c r="A80" s="35">
        <v>65</v>
      </c>
      <c r="B80" s="151" t="s">
        <v>334</v>
      </c>
      <c r="C80" s="88" t="s">
        <v>336</v>
      </c>
      <c r="D80" s="88"/>
      <c r="E80" s="88" t="s">
        <v>119</v>
      </c>
      <c r="F80" s="170">
        <v>23.4</v>
      </c>
      <c r="G80" s="158"/>
    </row>
    <row r="81" spans="1:7" s="235" customFormat="1" ht="63.75" x14ac:dyDescent="0.2">
      <c r="A81" s="35">
        <v>66</v>
      </c>
      <c r="B81" s="91" t="s">
        <v>335</v>
      </c>
      <c r="C81" s="88" t="s">
        <v>336</v>
      </c>
      <c r="D81" s="88" t="s">
        <v>117</v>
      </c>
      <c r="E81" s="88" t="s">
        <v>119</v>
      </c>
      <c r="F81" s="174">
        <v>23.4</v>
      </c>
      <c r="G81" s="158"/>
    </row>
    <row r="82" spans="1:7" s="235" customFormat="1" ht="25.5" x14ac:dyDescent="0.2">
      <c r="A82" s="35">
        <v>67</v>
      </c>
      <c r="B82" s="91" t="s">
        <v>106</v>
      </c>
      <c r="C82" s="88" t="s">
        <v>336</v>
      </c>
      <c r="D82" s="88" t="s">
        <v>39</v>
      </c>
      <c r="E82" s="88" t="s">
        <v>119</v>
      </c>
      <c r="F82" s="171">
        <v>23.4</v>
      </c>
      <c r="G82" s="222" t="s">
        <v>322</v>
      </c>
    </row>
    <row r="83" spans="1:7" ht="40.5" customHeight="1" x14ac:dyDescent="0.2">
      <c r="A83" s="35">
        <v>68</v>
      </c>
      <c r="B83" s="91" t="s">
        <v>104</v>
      </c>
      <c r="C83" s="88" t="s">
        <v>215</v>
      </c>
      <c r="D83" s="88"/>
      <c r="E83" s="88" t="s">
        <v>120</v>
      </c>
      <c r="F83" s="92">
        <v>2163.1</v>
      </c>
      <c r="G83" s="158"/>
    </row>
    <row r="84" spans="1:7" ht="51.75" customHeight="1" x14ac:dyDescent="0.2">
      <c r="A84" s="35">
        <v>69</v>
      </c>
      <c r="B84" s="91" t="s">
        <v>105</v>
      </c>
      <c r="C84" s="88" t="s">
        <v>215</v>
      </c>
      <c r="D84" s="88" t="s">
        <v>117</v>
      </c>
      <c r="E84" s="88" t="s">
        <v>120</v>
      </c>
      <c r="F84" s="170">
        <v>1381.9</v>
      </c>
      <c r="G84" s="158"/>
    </row>
    <row r="85" spans="1:7" ht="26.25" customHeight="1" x14ac:dyDescent="0.2">
      <c r="A85" s="35">
        <v>70</v>
      </c>
      <c r="B85" s="91" t="s">
        <v>106</v>
      </c>
      <c r="C85" s="88" t="s">
        <v>215</v>
      </c>
      <c r="D85" s="88" t="s">
        <v>39</v>
      </c>
      <c r="E85" s="88" t="s">
        <v>120</v>
      </c>
      <c r="F85" s="171">
        <v>1381.9</v>
      </c>
      <c r="G85" s="158"/>
    </row>
    <row r="86" spans="1:7" s="20" customFormat="1" ht="24.75" customHeight="1" x14ac:dyDescent="0.2">
      <c r="A86" s="35">
        <v>71</v>
      </c>
      <c r="B86" s="91" t="s">
        <v>109</v>
      </c>
      <c r="C86" s="88" t="s">
        <v>215</v>
      </c>
      <c r="D86" s="88" t="s">
        <v>121</v>
      </c>
      <c r="E86" s="88" t="s">
        <v>120</v>
      </c>
      <c r="F86" s="170">
        <v>780.5</v>
      </c>
      <c r="G86" s="161"/>
    </row>
    <row r="87" spans="1:7" ht="27" customHeight="1" x14ac:dyDescent="0.2">
      <c r="A87" s="35">
        <v>72</v>
      </c>
      <c r="B87" s="91" t="s">
        <v>110</v>
      </c>
      <c r="C87" s="88" t="s">
        <v>215</v>
      </c>
      <c r="D87" s="88" t="s">
        <v>100</v>
      </c>
      <c r="E87" s="88" t="s">
        <v>120</v>
      </c>
      <c r="F87" s="183">
        <v>780.5</v>
      </c>
      <c r="G87" s="158"/>
    </row>
    <row r="88" spans="1:7" s="247" customFormat="1" ht="67.5" customHeight="1" x14ac:dyDescent="0.2">
      <c r="A88" s="35">
        <v>73</v>
      </c>
      <c r="B88" s="91" t="s">
        <v>352</v>
      </c>
      <c r="C88" s="88" t="s">
        <v>351</v>
      </c>
      <c r="D88" s="88"/>
      <c r="E88" s="88" t="s">
        <v>120</v>
      </c>
      <c r="F88" s="104">
        <v>300</v>
      </c>
      <c r="G88" s="181"/>
    </row>
    <row r="89" spans="1:7" s="20" customFormat="1" ht="24.75" customHeight="1" x14ac:dyDescent="0.2">
      <c r="A89" s="35">
        <v>74</v>
      </c>
      <c r="B89" s="91" t="s">
        <v>109</v>
      </c>
      <c r="C89" s="88" t="s">
        <v>351</v>
      </c>
      <c r="D89" s="88" t="s">
        <v>121</v>
      </c>
      <c r="E89" s="88" t="s">
        <v>120</v>
      </c>
      <c r="F89" s="104">
        <v>300</v>
      </c>
      <c r="G89" s="249"/>
    </row>
    <row r="90" spans="1:7" s="247" customFormat="1" ht="27" customHeight="1" x14ac:dyDescent="0.2">
      <c r="A90" s="35">
        <v>75</v>
      </c>
      <c r="B90" s="91" t="s">
        <v>110</v>
      </c>
      <c r="C90" s="88" t="s">
        <v>351</v>
      </c>
      <c r="D90" s="88" t="s">
        <v>100</v>
      </c>
      <c r="E90" s="88" t="s">
        <v>120</v>
      </c>
      <c r="F90" s="183">
        <v>300</v>
      </c>
      <c r="G90" s="158"/>
    </row>
    <row r="91" spans="1:7" s="20" customFormat="1" ht="18" customHeight="1" x14ac:dyDescent="0.2">
      <c r="A91" s="35">
        <v>76</v>
      </c>
      <c r="B91" s="91" t="s">
        <v>111</v>
      </c>
      <c r="C91" s="88" t="s">
        <v>215</v>
      </c>
      <c r="D91" s="88" t="s">
        <v>122</v>
      </c>
      <c r="E91" s="88" t="s">
        <v>120</v>
      </c>
      <c r="F91" s="170">
        <v>0.7</v>
      </c>
      <c r="G91" s="161"/>
    </row>
    <row r="92" spans="1:7" ht="18" customHeight="1" x14ac:dyDescent="0.2">
      <c r="A92" s="35">
        <v>77</v>
      </c>
      <c r="B92" s="91" t="s">
        <v>238</v>
      </c>
      <c r="C92" s="88" t="s">
        <v>215</v>
      </c>
      <c r="D92" s="88" t="s">
        <v>236</v>
      </c>
      <c r="E92" s="88" t="s">
        <v>120</v>
      </c>
      <c r="F92" s="171">
        <v>0.7</v>
      </c>
      <c r="G92" s="158"/>
    </row>
    <row r="93" spans="1:7" ht="27" customHeight="1" x14ac:dyDescent="0.2">
      <c r="A93" s="35">
        <v>78</v>
      </c>
      <c r="B93" s="91" t="s">
        <v>4</v>
      </c>
      <c r="C93" s="88" t="s">
        <v>217</v>
      </c>
      <c r="D93" s="88"/>
      <c r="E93" s="88" t="s">
        <v>120</v>
      </c>
      <c r="F93" s="170">
        <v>738.9</v>
      </c>
      <c r="G93" s="158"/>
    </row>
    <row r="94" spans="1:7" ht="27" customHeight="1" x14ac:dyDescent="0.2">
      <c r="A94" s="35">
        <v>79</v>
      </c>
      <c r="B94" s="91" t="s">
        <v>4</v>
      </c>
      <c r="C94" s="88" t="s">
        <v>217</v>
      </c>
      <c r="D94" s="88" t="s">
        <v>117</v>
      </c>
      <c r="E94" s="88" t="s">
        <v>120</v>
      </c>
      <c r="F94" s="170">
        <v>738.9</v>
      </c>
      <c r="G94" s="158"/>
    </row>
    <row r="95" spans="1:7" ht="27" customHeight="1" x14ac:dyDescent="0.2">
      <c r="A95" s="35">
        <v>80</v>
      </c>
      <c r="B95" s="91" t="s">
        <v>106</v>
      </c>
      <c r="C95" s="88" t="s">
        <v>217</v>
      </c>
      <c r="D95" s="88" t="s">
        <v>39</v>
      </c>
      <c r="E95" s="88" t="s">
        <v>120</v>
      </c>
      <c r="F95" s="171">
        <v>738.9</v>
      </c>
      <c r="G95" s="158"/>
    </row>
    <row r="96" spans="1:7" ht="40.5" customHeight="1" x14ac:dyDescent="0.2">
      <c r="A96" s="35">
        <v>81</v>
      </c>
      <c r="B96" s="91" t="s">
        <v>160</v>
      </c>
      <c r="C96" s="88" t="s">
        <v>218</v>
      </c>
      <c r="D96" s="88"/>
      <c r="E96" s="88" t="s">
        <v>124</v>
      </c>
      <c r="F96" s="229">
        <v>5</v>
      </c>
      <c r="G96" s="158"/>
    </row>
    <row r="97" spans="1:8" ht="17.25" customHeight="1" x14ac:dyDescent="0.2">
      <c r="A97" s="35">
        <v>82</v>
      </c>
      <c r="B97" s="91" t="s">
        <v>111</v>
      </c>
      <c r="C97" s="88" t="s">
        <v>218</v>
      </c>
      <c r="D97" s="88" t="s">
        <v>122</v>
      </c>
      <c r="E97" s="88" t="s">
        <v>124</v>
      </c>
      <c r="F97" s="229">
        <v>5</v>
      </c>
      <c r="G97" s="158"/>
    </row>
    <row r="98" spans="1:8" x14ac:dyDescent="0.2">
      <c r="A98" s="35">
        <v>83</v>
      </c>
      <c r="B98" s="91" t="s">
        <v>112</v>
      </c>
      <c r="C98" s="88" t="s">
        <v>218</v>
      </c>
      <c r="D98" s="108" t="s">
        <v>123</v>
      </c>
      <c r="E98" s="108" t="s">
        <v>124</v>
      </c>
      <c r="F98" s="230">
        <v>5</v>
      </c>
      <c r="G98" s="158"/>
    </row>
    <row r="99" spans="1:8" s="231" customFormat="1" ht="69" customHeight="1" x14ac:dyDescent="0.2">
      <c r="A99" s="35">
        <v>84</v>
      </c>
      <c r="B99" s="91" t="s">
        <v>343</v>
      </c>
      <c r="C99" s="88" t="s">
        <v>345</v>
      </c>
      <c r="D99" s="88"/>
      <c r="E99" s="88" t="s">
        <v>342</v>
      </c>
      <c r="F99" s="170">
        <v>0.7</v>
      </c>
      <c r="G99" s="158"/>
    </row>
    <row r="100" spans="1:8" s="231" customFormat="1" ht="17.25" customHeight="1" x14ac:dyDescent="0.2">
      <c r="A100" s="35">
        <v>85</v>
      </c>
      <c r="B100" s="91" t="s">
        <v>109</v>
      </c>
      <c r="C100" s="88" t="s">
        <v>345</v>
      </c>
      <c r="D100" s="88" t="s">
        <v>121</v>
      </c>
      <c r="E100" s="88" t="s">
        <v>342</v>
      </c>
      <c r="F100" s="170">
        <v>0.7</v>
      </c>
      <c r="G100" s="158"/>
    </row>
    <row r="101" spans="1:8" s="231" customFormat="1" ht="25.5" x14ac:dyDescent="0.2">
      <c r="A101" s="35">
        <v>86</v>
      </c>
      <c r="B101" s="91" t="s">
        <v>110</v>
      </c>
      <c r="C101" s="88" t="s">
        <v>345</v>
      </c>
      <c r="D101" s="88" t="s">
        <v>100</v>
      </c>
      <c r="E101" s="88" t="s">
        <v>342</v>
      </c>
      <c r="F101" s="234">
        <v>0.7</v>
      </c>
      <c r="G101" s="158"/>
    </row>
    <row r="102" spans="1:8" s="231" customFormat="1" ht="69" customHeight="1" x14ac:dyDescent="0.2">
      <c r="A102" s="35">
        <v>87</v>
      </c>
      <c r="B102" s="91" t="s">
        <v>344</v>
      </c>
      <c r="C102" s="88" t="s">
        <v>346</v>
      </c>
      <c r="D102" s="88"/>
      <c r="E102" s="88" t="s">
        <v>342</v>
      </c>
      <c r="F102" s="170">
        <v>0.7</v>
      </c>
      <c r="G102" s="158"/>
    </row>
    <row r="103" spans="1:8" s="231" customFormat="1" ht="17.25" customHeight="1" x14ac:dyDescent="0.2">
      <c r="A103" s="35">
        <v>88</v>
      </c>
      <c r="B103" s="91" t="s">
        <v>109</v>
      </c>
      <c r="C103" s="88" t="s">
        <v>346</v>
      </c>
      <c r="D103" s="88" t="s">
        <v>121</v>
      </c>
      <c r="E103" s="88" t="s">
        <v>342</v>
      </c>
      <c r="F103" s="170">
        <v>0.7</v>
      </c>
      <c r="G103" s="158"/>
    </row>
    <row r="104" spans="1:8" s="231" customFormat="1" ht="25.5" x14ac:dyDescent="0.2">
      <c r="A104" s="35">
        <v>89</v>
      </c>
      <c r="B104" s="91" t="s">
        <v>110</v>
      </c>
      <c r="C104" s="88" t="s">
        <v>346</v>
      </c>
      <c r="D104" s="88" t="s">
        <v>100</v>
      </c>
      <c r="E104" s="88" t="s">
        <v>342</v>
      </c>
      <c r="F104" s="234">
        <v>0.7</v>
      </c>
      <c r="G104" s="158"/>
    </row>
    <row r="105" spans="1:8" s="225" customFormat="1" ht="51" x14ac:dyDescent="0.2">
      <c r="A105" s="35">
        <v>90</v>
      </c>
      <c r="B105" s="151" t="s">
        <v>334</v>
      </c>
      <c r="C105" s="88" t="s">
        <v>336</v>
      </c>
      <c r="D105" s="88"/>
      <c r="E105" s="152" t="s">
        <v>120</v>
      </c>
      <c r="F105" s="170">
        <v>84.5</v>
      </c>
      <c r="G105" s="158"/>
      <c r="H105" s="231"/>
    </row>
    <row r="106" spans="1:8" s="225" customFormat="1" ht="63.75" x14ac:dyDescent="0.2">
      <c r="A106" s="35">
        <v>91</v>
      </c>
      <c r="B106" s="91" t="s">
        <v>335</v>
      </c>
      <c r="C106" s="88" t="s">
        <v>336</v>
      </c>
      <c r="D106" s="88" t="s">
        <v>117</v>
      </c>
      <c r="E106" s="88" t="s">
        <v>120</v>
      </c>
      <c r="F106" s="174">
        <v>84.5</v>
      </c>
      <c r="G106" s="158"/>
    </row>
    <row r="107" spans="1:8" s="225" customFormat="1" ht="26.25" thickBot="1" x14ac:dyDescent="0.25">
      <c r="A107" s="35">
        <v>92</v>
      </c>
      <c r="B107" s="91" t="s">
        <v>106</v>
      </c>
      <c r="C107" s="88" t="s">
        <v>336</v>
      </c>
      <c r="D107" s="88" t="s">
        <v>39</v>
      </c>
      <c r="E107" s="88" t="s">
        <v>120</v>
      </c>
      <c r="F107" s="171">
        <v>84.5</v>
      </c>
      <c r="G107" s="222" t="s">
        <v>322</v>
      </c>
    </row>
    <row r="108" spans="1:8" s="150" customFormat="1" ht="13.5" hidden="1" thickBot="1" x14ac:dyDescent="0.25">
      <c r="A108" s="35">
        <v>100</v>
      </c>
      <c r="B108" s="156" t="s">
        <v>278</v>
      </c>
      <c r="C108" s="157" t="s">
        <v>280</v>
      </c>
      <c r="D108" s="157"/>
      <c r="E108" s="157" t="s">
        <v>120</v>
      </c>
      <c r="F108" s="92">
        <v>0</v>
      </c>
      <c r="G108" s="158"/>
      <c r="H108" s="211"/>
    </row>
    <row r="109" spans="1:8" s="150" customFormat="1" ht="64.5" hidden="1" thickBot="1" x14ac:dyDescent="0.25">
      <c r="A109" s="35">
        <v>101</v>
      </c>
      <c r="B109" s="151" t="s">
        <v>279</v>
      </c>
      <c r="C109" s="88" t="s">
        <v>281</v>
      </c>
      <c r="D109" s="88"/>
      <c r="E109" s="152" t="s">
        <v>120</v>
      </c>
      <c r="F109" s="170">
        <v>0</v>
      </c>
      <c r="G109" s="158"/>
      <c r="H109" s="211"/>
    </row>
    <row r="110" spans="1:8" s="150" customFormat="1" ht="51.75" hidden="1" thickBot="1" x14ac:dyDescent="0.25">
      <c r="A110" s="35">
        <v>102</v>
      </c>
      <c r="B110" s="91" t="s">
        <v>4</v>
      </c>
      <c r="C110" s="88" t="s">
        <v>281</v>
      </c>
      <c r="D110" s="88" t="s">
        <v>117</v>
      </c>
      <c r="E110" s="88" t="s">
        <v>120</v>
      </c>
      <c r="F110" s="174">
        <v>0</v>
      </c>
      <c r="G110" s="158"/>
      <c r="H110" s="211"/>
    </row>
    <row r="111" spans="1:8" s="150" customFormat="1" ht="26.25" hidden="1" thickBot="1" x14ac:dyDescent="0.25">
      <c r="A111" s="35">
        <v>103</v>
      </c>
      <c r="B111" s="154" t="s">
        <v>106</v>
      </c>
      <c r="C111" s="155" t="s">
        <v>281</v>
      </c>
      <c r="D111" s="153" t="s">
        <v>39</v>
      </c>
      <c r="E111" s="153" t="s">
        <v>120</v>
      </c>
      <c r="F111" s="171">
        <v>0</v>
      </c>
      <c r="G111" s="158"/>
      <c r="H111" s="211"/>
    </row>
    <row r="112" spans="1:8" ht="13.5" thickBot="1" x14ac:dyDescent="0.25">
      <c r="A112" s="451" t="s">
        <v>79</v>
      </c>
      <c r="B112" s="452"/>
      <c r="C112" s="452"/>
      <c r="D112" s="452"/>
      <c r="E112" s="464"/>
      <c r="F112" s="175">
        <v>8032.7</v>
      </c>
      <c r="G112" s="158"/>
    </row>
    <row r="113" spans="1:6" x14ac:dyDescent="0.2">
      <c r="A113" s="17"/>
      <c r="B113" s="17"/>
      <c r="C113" s="18"/>
      <c r="E113" s="17"/>
      <c r="F113" s="62"/>
    </row>
    <row r="114" spans="1:6" x14ac:dyDescent="0.2">
      <c r="A114" s="17"/>
      <c r="B114" s="17"/>
      <c r="C114" s="18"/>
      <c r="E114" s="17"/>
      <c r="F114" s="16"/>
    </row>
    <row r="115" spans="1:6" x14ac:dyDescent="0.2">
      <c r="A115" s="17"/>
      <c r="B115" s="17"/>
      <c r="C115" s="18"/>
      <c r="E115" s="17"/>
    </row>
    <row r="116" spans="1:6" x14ac:dyDescent="0.2">
      <c r="A116" s="17"/>
      <c r="B116" s="17"/>
      <c r="C116" s="18"/>
      <c r="E116" s="17"/>
    </row>
    <row r="117" spans="1:6" x14ac:dyDescent="0.2">
      <c r="A117" s="17"/>
      <c r="B117" s="17"/>
      <c r="C117" s="18"/>
      <c r="E117" s="17"/>
    </row>
    <row r="118" spans="1:6" x14ac:dyDescent="0.2">
      <c r="A118" s="17"/>
      <c r="B118" s="17"/>
      <c r="C118" s="18"/>
      <c r="E118" s="17"/>
    </row>
    <row r="119" spans="1:6" x14ac:dyDescent="0.2">
      <c r="A119" s="17"/>
      <c r="B119" s="17"/>
      <c r="C119" s="18"/>
      <c r="E119" s="17"/>
    </row>
    <row r="120" spans="1:6" x14ac:dyDescent="0.2">
      <c r="A120" s="17"/>
      <c r="B120" s="17"/>
      <c r="C120" s="18"/>
      <c r="E120" s="17"/>
    </row>
    <row r="121" spans="1:6" x14ac:dyDescent="0.2">
      <c r="A121" s="17"/>
      <c r="B121" s="17"/>
      <c r="C121" s="18"/>
      <c r="E121" s="17"/>
    </row>
    <row r="122" spans="1:6" x14ac:dyDescent="0.2">
      <c r="A122" s="17"/>
      <c r="B122" s="17"/>
      <c r="C122" s="18"/>
      <c r="E122" s="17"/>
    </row>
    <row r="123" spans="1:6" x14ac:dyDescent="0.2">
      <c r="A123" s="17"/>
      <c r="B123" s="17"/>
      <c r="C123" s="18"/>
      <c r="E123" s="17"/>
    </row>
    <row r="124" spans="1:6" s="16" customFormat="1" x14ac:dyDescent="0.2">
      <c r="A124" s="17"/>
      <c r="B124" s="17"/>
      <c r="C124" s="18"/>
      <c r="E124" s="17"/>
      <c r="F124" s="79"/>
    </row>
    <row r="125" spans="1:6" s="16" customFormat="1" x14ac:dyDescent="0.2">
      <c r="A125" s="17"/>
      <c r="B125" s="17"/>
      <c r="C125" s="18"/>
      <c r="E125" s="17"/>
      <c r="F125" s="79"/>
    </row>
    <row r="126" spans="1:6" s="16" customFormat="1" x14ac:dyDescent="0.2">
      <c r="A126" s="17"/>
      <c r="B126" s="17"/>
      <c r="C126" s="18"/>
      <c r="E126" s="17"/>
      <c r="F126" s="79"/>
    </row>
    <row r="127" spans="1:6" s="16" customFormat="1" x14ac:dyDescent="0.2">
      <c r="A127" s="17"/>
      <c r="B127" s="17"/>
      <c r="C127" s="18"/>
      <c r="E127" s="17"/>
      <c r="F127" s="79"/>
    </row>
    <row r="128" spans="1:6" s="16" customFormat="1" x14ac:dyDescent="0.2">
      <c r="A128" s="17"/>
      <c r="B128" s="17"/>
      <c r="C128" s="18"/>
      <c r="E128" s="17"/>
      <c r="F128" s="79"/>
    </row>
    <row r="129" spans="1:6" s="16" customFormat="1" x14ac:dyDescent="0.2">
      <c r="A129" s="17"/>
      <c r="B129" s="17"/>
      <c r="C129" s="18"/>
      <c r="E129" s="17"/>
      <c r="F129" s="79"/>
    </row>
    <row r="130" spans="1:6" s="16" customFormat="1" x14ac:dyDescent="0.2">
      <c r="A130" s="17"/>
      <c r="B130" s="17"/>
      <c r="C130" s="18"/>
      <c r="E130" s="17"/>
      <c r="F130" s="79"/>
    </row>
    <row r="131" spans="1:6" s="16" customFormat="1" x14ac:dyDescent="0.2">
      <c r="A131" s="17"/>
      <c r="B131" s="17"/>
      <c r="C131" s="18"/>
      <c r="E131" s="17"/>
      <c r="F131" s="79"/>
    </row>
    <row r="132" spans="1:6" s="16" customFormat="1" x14ac:dyDescent="0.2">
      <c r="A132" s="17"/>
      <c r="B132" s="17"/>
      <c r="C132" s="18"/>
      <c r="E132" s="17"/>
      <c r="F132" s="79"/>
    </row>
    <row r="133" spans="1:6" s="16" customFormat="1" x14ac:dyDescent="0.2">
      <c r="A133" s="17"/>
      <c r="B133" s="17"/>
      <c r="C133" s="18"/>
      <c r="E133" s="17"/>
      <c r="F133" s="79"/>
    </row>
    <row r="134" spans="1:6" s="16" customFormat="1" x14ac:dyDescent="0.2">
      <c r="A134" s="17"/>
      <c r="B134" s="17"/>
      <c r="C134" s="18"/>
      <c r="E134" s="17"/>
      <c r="F134" s="79"/>
    </row>
    <row r="135" spans="1:6" s="16" customFormat="1" x14ac:dyDescent="0.2">
      <c r="A135" s="17"/>
      <c r="B135" s="17"/>
      <c r="C135" s="18"/>
      <c r="E135" s="17"/>
      <c r="F135" s="79"/>
    </row>
    <row r="136" spans="1:6" s="16" customFormat="1" x14ac:dyDescent="0.2">
      <c r="A136" s="17"/>
      <c r="B136" s="17"/>
      <c r="C136" s="18"/>
      <c r="E136" s="17"/>
      <c r="F136" s="79"/>
    </row>
    <row r="137" spans="1:6" s="16" customFormat="1" x14ac:dyDescent="0.2">
      <c r="A137" s="17"/>
      <c r="B137" s="17"/>
      <c r="C137" s="18"/>
      <c r="E137" s="17"/>
      <c r="F137" s="79"/>
    </row>
    <row r="138" spans="1:6" s="16" customFormat="1" x14ac:dyDescent="0.2">
      <c r="A138" s="17"/>
      <c r="B138" s="17"/>
      <c r="C138" s="18"/>
      <c r="E138" s="17"/>
      <c r="F138" s="79"/>
    </row>
    <row r="139" spans="1:6" s="16" customFormat="1" x14ac:dyDescent="0.2">
      <c r="A139" s="17"/>
      <c r="B139" s="17"/>
      <c r="C139" s="18"/>
      <c r="E139" s="17"/>
      <c r="F139" s="79"/>
    </row>
    <row r="140" spans="1:6" s="16" customFormat="1" x14ac:dyDescent="0.2">
      <c r="A140" s="17"/>
      <c r="B140" s="17"/>
      <c r="C140" s="18"/>
      <c r="E140" s="17"/>
      <c r="F140" s="79"/>
    </row>
    <row r="141" spans="1:6" s="16" customFormat="1" x14ac:dyDescent="0.2">
      <c r="A141" s="17"/>
      <c r="B141" s="17"/>
      <c r="C141" s="18"/>
      <c r="E141" s="17"/>
      <c r="F141" s="79"/>
    </row>
    <row r="142" spans="1:6" s="16" customFormat="1" x14ac:dyDescent="0.2">
      <c r="A142" s="17"/>
      <c r="B142" s="17"/>
      <c r="C142" s="18"/>
      <c r="E142" s="17"/>
      <c r="F142" s="79"/>
    </row>
    <row r="143" spans="1:6" s="16" customFormat="1" x14ac:dyDescent="0.2">
      <c r="A143" s="17"/>
      <c r="B143" s="17"/>
      <c r="C143" s="18"/>
      <c r="E143" s="17"/>
      <c r="F143" s="79"/>
    </row>
    <row r="144" spans="1:6" s="16" customFormat="1" x14ac:dyDescent="0.2">
      <c r="A144" s="17"/>
      <c r="B144" s="17"/>
      <c r="C144" s="18"/>
      <c r="E144" s="17"/>
      <c r="F144" s="79"/>
    </row>
    <row r="145" spans="1:6" s="16" customFormat="1" x14ac:dyDescent="0.2">
      <c r="A145" s="17"/>
      <c r="B145" s="17"/>
      <c r="C145" s="18"/>
      <c r="E145" s="17"/>
      <c r="F145" s="79"/>
    </row>
    <row r="146" spans="1:6" s="16" customFormat="1" x14ac:dyDescent="0.2">
      <c r="A146" s="17"/>
      <c r="B146" s="17"/>
      <c r="C146" s="18"/>
      <c r="E146" s="17"/>
      <c r="F146" s="79"/>
    </row>
    <row r="147" spans="1:6" s="16" customFormat="1" x14ac:dyDescent="0.2">
      <c r="A147" s="17"/>
      <c r="B147" s="17"/>
      <c r="C147" s="18"/>
      <c r="E147" s="17"/>
      <c r="F147" s="79"/>
    </row>
    <row r="148" spans="1:6" s="16" customFormat="1" x14ac:dyDescent="0.2">
      <c r="A148" s="17"/>
      <c r="B148" s="17"/>
      <c r="C148" s="18"/>
      <c r="E148" s="17"/>
      <c r="F148" s="79"/>
    </row>
    <row r="149" spans="1:6" s="16" customFormat="1" x14ac:dyDescent="0.2">
      <c r="A149" s="17"/>
      <c r="B149" s="17"/>
      <c r="C149" s="18"/>
      <c r="E149" s="17"/>
      <c r="F149" s="79"/>
    </row>
    <row r="150" spans="1:6" s="16" customFormat="1" x14ac:dyDescent="0.2">
      <c r="A150" s="17"/>
      <c r="B150" s="17"/>
      <c r="C150" s="18"/>
      <c r="E150" s="17"/>
      <c r="F150" s="79"/>
    </row>
    <row r="151" spans="1:6" s="16" customFormat="1" x14ac:dyDescent="0.2">
      <c r="A151" s="17"/>
      <c r="B151" s="17"/>
      <c r="C151" s="18"/>
      <c r="E151" s="17"/>
      <c r="F151" s="79"/>
    </row>
    <row r="152" spans="1:6" s="16" customFormat="1" x14ac:dyDescent="0.2">
      <c r="A152" s="17"/>
      <c r="B152" s="17"/>
      <c r="C152" s="18"/>
      <c r="E152" s="17"/>
      <c r="F152" s="79"/>
    </row>
    <row r="153" spans="1:6" s="16" customFormat="1" x14ac:dyDescent="0.2">
      <c r="A153" s="17"/>
      <c r="B153" s="17"/>
      <c r="C153" s="18"/>
      <c r="E153" s="17"/>
      <c r="F153" s="79"/>
    </row>
    <row r="154" spans="1:6" s="16" customFormat="1" x14ac:dyDescent="0.2">
      <c r="A154" s="17"/>
      <c r="B154" s="17"/>
      <c r="C154" s="18"/>
      <c r="E154" s="17"/>
      <c r="F154" s="79"/>
    </row>
    <row r="155" spans="1:6" s="16" customFormat="1" x14ac:dyDescent="0.2">
      <c r="A155" s="17"/>
      <c r="B155" s="17"/>
      <c r="C155" s="18"/>
      <c r="E155" s="17"/>
      <c r="F155" s="79"/>
    </row>
    <row r="156" spans="1:6" s="16" customFormat="1" x14ac:dyDescent="0.2">
      <c r="A156" s="17"/>
      <c r="B156" s="17"/>
      <c r="C156" s="18"/>
      <c r="E156" s="17"/>
      <c r="F156" s="79"/>
    </row>
    <row r="157" spans="1:6" s="16" customFormat="1" x14ac:dyDescent="0.2">
      <c r="A157" s="17"/>
      <c r="B157" s="17"/>
      <c r="C157" s="18"/>
      <c r="E157" s="17"/>
      <c r="F157" s="79"/>
    </row>
    <row r="158" spans="1:6" s="16" customFormat="1" x14ac:dyDescent="0.2">
      <c r="A158" s="17"/>
      <c r="B158" s="17"/>
      <c r="C158" s="18"/>
      <c r="E158" s="17"/>
      <c r="F158" s="79"/>
    </row>
    <row r="159" spans="1:6" s="16" customFormat="1" x14ac:dyDescent="0.2">
      <c r="A159" s="17"/>
      <c r="B159" s="17"/>
      <c r="C159" s="18"/>
      <c r="E159" s="17"/>
      <c r="F159" s="79"/>
    </row>
    <row r="160" spans="1:6" s="16" customFormat="1" x14ac:dyDescent="0.2">
      <c r="A160" s="17"/>
      <c r="B160" s="17"/>
      <c r="C160" s="18"/>
      <c r="E160" s="17"/>
      <c r="F160" s="79"/>
    </row>
    <row r="161" spans="1:6" s="16" customFormat="1" x14ac:dyDescent="0.2">
      <c r="A161" s="17"/>
      <c r="B161" s="17"/>
      <c r="C161" s="18"/>
      <c r="E161" s="17"/>
      <c r="F161" s="79"/>
    </row>
    <row r="162" spans="1:6" s="16" customFormat="1" x14ac:dyDescent="0.2">
      <c r="A162" s="17"/>
      <c r="B162" s="17"/>
      <c r="C162" s="18"/>
      <c r="E162" s="17"/>
      <c r="F162" s="79"/>
    </row>
    <row r="163" spans="1:6" s="16" customFormat="1" x14ac:dyDescent="0.2">
      <c r="A163" s="17"/>
      <c r="B163" s="17"/>
      <c r="C163" s="18"/>
      <c r="E163" s="17"/>
      <c r="F163" s="79"/>
    </row>
    <row r="164" spans="1:6" s="16" customFormat="1" x14ac:dyDescent="0.2">
      <c r="A164" s="17"/>
      <c r="B164" s="17"/>
      <c r="C164" s="18"/>
      <c r="E164" s="17"/>
      <c r="F164" s="79"/>
    </row>
    <row r="165" spans="1:6" s="16" customFormat="1" x14ac:dyDescent="0.2">
      <c r="A165" s="17"/>
      <c r="B165" s="17"/>
      <c r="C165" s="18"/>
      <c r="E165" s="17"/>
      <c r="F165" s="79"/>
    </row>
    <row r="166" spans="1:6" s="16" customFormat="1" x14ac:dyDescent="0.2">
      <c r="A166" s="17"/>
      <c r="B166" s="17"/>
      <c r="C166" s="18"/>
      <c r="E166" s="17"/>
      <c r="F166" s="79"/>
    </row>
    <row r="167" spans="1:6" s="16" customFormat="1" x14ac:dyDescent="0.2">
      <c r="A167" s="17"/>
      <c r="B167" s="17"/>
      <c r="C167" s="18"/>
      <c r="E167" s="17"/>
      <c r="F167" s="79"/>
    </row>
    <row r="168" spans="1:6" s="16" customFormat="1" x14ac:dyDescent="0.2">
      <c r="A168" s="17"/>
      <c r="B168" s="17"/>
      <c r="C168" s="18"/>
      <c r="E168" s="17"/>
      <c r="F168" s="79"/>
    </row>
    <row r="169" spans="1:6" s="16" customFormat="1" x14ac:dyDescent="0.2">
      <c r="A169" s="17"/>
      <c r="B169" s="17"/>
      <c r="C169" s="18"/>
      <c r="E169" s="17"/>
      <c r="F169" s="79"/>
    </row>
    <row r="170" spans="1:6" s="16" customFormat="1" x14ac:dyDescent="0.2">
      <c r="A170" s="17"/>
      <c r="B170" s="17"/>
      <c r="C170" s="18"/>
      <c r="E170" s="17"/>
      <c r="F170" s="79"/>
    </row>
    <row r="171" spans="1:6" s="16" customFormat="1" x14ac:dyDescent="0.2">
      <c r="A171" s="17"/>
      <c r="B171" s="17"/>
      <c r="C171" s="18"/>
      <c r="E171" s="17"/>
      <c r="F171" s="79"/>
    </row>
    <row r="172" spans="1:6" s="16" customFormat="1" x14ac:dyDescent="0.2">
      <c r="A172" s="17"/>
      <c r="B172" s="17"/>
      <c r="C172" s="18"/>
      <c r="E172" s="17"/>
      <c r="F172" s="79"/>
    </row>
    <row r="173" spans="1:6" s="16" customFormat="1" x14ac:dyDescent="0.2">
      <c r="A173" s="17"/>
      <c r="B173" s="17"/>
      <c r="C173" s="18"/>
      <c r="E173" s="17"/>
      <c r="F173" s="79"/>
    </row>
    <row r="174" spans="1:6" s="16" customFormat="1" x14ac:dyDescent="0.2">
      <c r="A174" s="17"/>
      <c r="B174" s="17"/>
      <c r="C174" s="18"/>
      <c r="E174" s="17"/>
      <c r="F174" s="79"/>
    </row>
    <row r="175" spans="1:6" s="16" customFormat="1" x14ac:dyDescent="0.2">
      <c r="A175" s="17"/>
      <c r="B175" s="17"/>
      <c r="C175" s="18"/>
      <c r="E175" s="17"/>
      <c r="F175" s="79"/>
    </row>
    <row r="176" spans="1:6" s="16" customFormat="1" x14ac:dyDescent="0.2">
      <c r="A176" s="17"/>
      <c r="B176" s="17"/>
      <c r="C176" s="18"/>
      <c r="E176" s="17"/>
      <c r="F176" s="79"/>
    </row>
    <row r="177" spans="1:6" s="16" customFormat="1" x14ac:dyDescent="0.2">
      <c r="A177" s="17"/>
      <c r="B177" s="17"/>
      <c r="C177" s="18"/>
      <c r="E177" s="17"/>
      <c r="F177" s="79"/>
    </row>
    <row r="178" spans="1:6" s="16" customFormat="1" x14ac:dyDescent="0.2">
      <c r="A178" s="17"/>
      <c r="B178" s="17"/>
      <c r="C178" s="18"/>
      <c r="E178" s="17"/>
      <c r="F178" s="79"/>
    </row>
    <row r="179" spans="1:6" s="16" customFormat="1" x14ac:dyDescent="0.2">
      <c r="A179" s="17"/>
      <c r="B179" s="17"/>
      <c r="C179" s="18"/>
      <c r="E179" s="17"/>
      <c r="F179" s="79"/>
    </row>
    <row r="180" spans="1:6" s="16" customFormat="1" x14ac:dyDescent="0.2">
      <c r="A180" s="17"/>
      <c r="B180" s="17"/>
      <c r="C180" s="18"/>
      <c r="E180" s="17"/>
      <c r="F180" s="79"/>
    </row>
    <row r="181" spans="1:6" s="16" customFormat="1" x14ac:dyDescent="0.2">
      <c r="A181" s="17"/>
      <c r="B181" s="17"/>
      <c r="C181" s="18"/>
      <c r="E181" s="17"/>
      <c r="F181" s="79"/>
    </row>
    <row r="182" spans="1:6" s="16" customFormat="1" x14ac:dyDescent="0.2">
      <c r="A182" s="17"/>
      <c r="B182" s="17"/>
      <c r="C182" s="18"/>
      <c r="E182" s="17"/>
      <c r="F182" s="79"/>
    </row>
    <row r="183" spans="1:6" s="16" customFormat="1" x14ac:dyDescent="0.2">
      <c r="A183" s="17"/>
      <c r="B183" s="17"/>
      <c r="C183" s="18"/>
      <c r="E183" s="17"/>
      <c r="F183" s="79"/>
    </row>
    <row r="184" spans="1:6" s="16" customFormat="1" x14ac:dyDescent="0.2">
      <c r="A184" s="17"/>
      <c r="B184" s="17"/>
      <c r="C184" s="18"/>
      <c r="E184" s="17"/>
      <c r="F184" s="79"/>
    </row>
    <row r="185" spans="1:6" s="16" customFormat="1" x14ac:dyDescent="0.2">
      <c r="A185" s="17"/>
      <c r="B185" s="17"/>
      <c r="C185" s="18"/>
      <c r="E185" s="17"/>
      <c r="F185" s="79"/>
    </row>
    <row r="186" spans="1:6" s="16" customFormat="1" x14ac:dyDescent="0.2">
      <c r="A186" s="17"/>
      <c r="B186" s="17"/>
      <c r="C186" s="18"/>
      <c r="E186" s="17"/>
      <c r="F186" s="79"/>
    </row>
    <row r="187" spans="1:6" s="16" customFormat="1" x14ac:dyDescent="0.2">
      <c r="A187" s="17"/>
      <c r="B187" s="17"/>
      <c r="C187" s="18"/>
      <c r="E187" s="17"/>
      <c r="F187" s="79"/>
    </row>
    <row r="188" spans="1:6" s="16" customFormat="1" x14ac:dyDescent="0.2">
      <c r="A188" s="17"/>
      <c r="B188" s="17"/>
      <c r="C188" s="18"/>
      <c r="E188" s="17"/>
      <c r="F188" s="79"/>
    </row>
    <row r="189" spans="1:6" s="16" customFormat="1" x14ac:dyDescent="0.2">
      <c r="A189" s="17"/>
      <c r="B189" s="17"/>
      <c r="C189" s="18"/>
      <c r="E189" s="17"/>
      <c r="F189" s="79"/>
    </row>
    <row r="190" spans="1:6" s="16" customFormat="1" x14ac:dyDescent="0.2">
      <c r="A190" s="17"/>
      <c r="B190" s="17"/>
      <c r="C190" s="18"/>
      <c r="E190" s="17"/>
      <c r="F190" s="79"/>
    </row>
    <row r="191" spans="1:6" s="16" customFormat="1" x14ac:dyDescent="0.2">
      <c r="A191" s="17"/>
      <c r="B191" s="17"/>
      <c r="C191" s="18"/>
      <c r="E191" s="17"/>
      <c r="F191" s="79"/>
    </row>
    <row r="192" spans="1:6" s="16" customFormat="1" x14ac:dyDescent="0.2">
      <c r="A192" s="17"/>
      <c r="B192" s="17"/>
      <c r="C192" s="18"/>
      <c r="E192" s="17"/>
      <c r="F192" s="79"/>
    </row>
  </sheetData>
  <mergeCells count="18">
    <mergeCell ref="A112:E112"/>
    <mergeCell ref="C6:F6"/>
    <mergeCell ref="B7:F7"/>
    <mergeCell ref="C8:F8"/>
    <mergeCell ref="C9:F9"/>
    <mergeCell ref="A13:A14"/>
    <mergeCell ref="B13:B14"/>
    <mergeCell ref="C13:C14"/>
    <mergeCell ref="D13:D14"/>
    <mergeCell ref="E13:E14"/>
    <mergeCell ref="F13:F14"/>
    <mergeCell ref="E12:F12"/>
    <mergeCell ref="C1:F1"/>
    <mergeCell ref="C2:F2"/>
    <mergeCell ref="C3:F3"/>
    <mergeCell ref="C4:F4"/>
    <mergeCell ref="A11:F11"/>
    <mergeCell ref="C10:E10"/>
  </mergeCells>
  <phoneticPr fontId="7" type="noConversion"/>
  <conditionalFormatting sqref="F10 F99:F65499 F13:F95 A16:A111">
    <cfRule type="cellIs" dxfId="5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1"/>
  <sheetViews>
    <sheetView zoomScaleNormal="100" zoomScaleSheetLayoutView="100" workbookViewId="0">
      <selection activeCell="M11" sqref="M11"/>
    </sheetView>
  </sheetViews>
  <sheetFormatPr defaultRowHeight="12.75" x14ac:dyDescent="0.2"/>
  <cols>
    <col min="1" max="1" width="5.42578125" style="247" customWidth="1"/>
    <col min="2" max="2" width="40.7109375" style="247" customWidth="1"/>
    <col min="3" max="3" width="13" style="15" customWidth="1"/>
    <col min="4" max="4" width="6.5703125" style="16" customWidth="1"/>
    <col min="5" max="5" width="7.42578125" style="247" customWidth="1"/>
    <col min="6" max="6" width="9.5703125" style="247" customWidth="1"/>
    <col min="7" max="7" width="10.140625" style="247" customWidth="1"/>
    <col min="8" max="8" width="9.140625" style="15"/>
    <col min="9" max="256" width="9.140625" style="247"/>
    <col min="257" max="257" width="5.42578125" style="247" customWidth="1"/>
    <col min="258" max="258" width="40.7109375" style="247" customWidth="1"/>
    <col min="259" max="259" width="13" style="247" customWidth="1"/>
    <col min="260" max="260" width="6.5703125" style="247" customWidth="1"/>
    <col min="261" max="261" width="7.42578125" style="247" customWidth="1"/>
    <col min="262" max="262" width="9.5703125" style="247" customWidth="1"/>
    <col min="263" max="263" width="10.140625" style="247" customWidth="1"/>
    <col min="264" max="512" width="9.140625" style="247"/>
    <col min="513" max="513" width="5.42578125" style="247" customWidth="1"/>
    <col min="514" max="514" width="40.7109375" style="247" customWidth="1"/>
    <col min="515" max="515" width="13" style="247" customWidth="1"/>
    <col min="516" max="516" width="6.5703125" style="247" customWidth="1"/>
    <col min="517" max="517" width="7.42578125" style="247" customWidth="1"/>
    <col min="518" max="518" width="9.5703125" style="247" customWidth="1"/>
    <col min="519" max="519" width="10.140625" style="247" customWidth="1"/>
    <col min="520" max="768" width="9.140625" style="247"/>
    <col min="769" max="769" width="5.42578125" style="247" customWidth="1"/>
    <col min="770" max="770" width="40.7109375" style="247" customWidth="1"/>
    <col min="771" max="771" width="13" style="247" customWidth="1"/>
    <col min="772" max="772" width="6.5703125" style="247" customWidth="1"/>
    <col min="773" max="773" width="7.42578125" style="247" customWidth="1"/>
    <col min="774" max="774" width="9.5703125" style="247" customWidth="1"/>
    <col min="775" max="775" width="10.140625" style="247" customWidth="1"/>
    <col min="776" max="1024" width="9.140625" style="247"/>
    <col min="1025" max="1025" width="5.42578125" style="247" customWidth="1"/>
    <col min="1026" max="1026" width="40.7109375" style="247" customWidth="1"/>
    <col min="1027" max="1027" width="13" style="247" customWidth="1"/>
    <col min="1028" max="1028" width="6.5703125" style="247" customWidth="1"/>
    <col min="1029" max="1029" width="7.42578125" style="247" customWidth="1"/>
    <col min="1030" max="1030" width="9.5703125" style="247" customWidth="1"/>
    <col min="1031" max="1031" width="10.140625" style="247" customWidth="1"/>
    <col min="1032" max="1280" width="9.140625" style="247"/>
    <col min="1281" max="1281" width="5.42578125" style="247" customWidth="1"/>
    <col min="1282" max="1282" width="40.7109375" style="247" customWidth="1"/>
    <col min="1283" max="1283" width="13" style="247" customWidth="1"/>
    <col min="1284" max="1284" width="6.5703125" style="247" customWidth="1"/>
    <col min="1285" max="1285" width="7.42578125" style="247" customWidth="1"/>
    <col min="1286" max="1286" width="9.5703125" style="247" customWidth="1"/>
    <col min="1287" max="1287" width="10.140625" style="247" customWidth="1"/>
    <col min="1288" max="1536" width="9.140625" style="247"/>
    <col min="1537" max="1537" width="5.42578125" style="247" customWidth="1"/>
    <col min="1538" max="1538" width="40.7109375" style="247" customWidth="1"/>
    <col min="1539" max="1539" width="13" style="247" customWidth="1"/>
    <col min="1540" max="1540" width="6.5703125" style="247" customWidth="1"/>
    <col min="1541" max="1541" width="7.42578125" style="247" customWidth="1"/>
    <col min="1542" max="1542" width="9.5703125" style="247" customWidth="1"/>
    <col min="1543" max="1543" width="10.140625" style="247" customWidth="1"/>
    <col min="1544" max="1792" width="9.140625" style="247"/>
    <col min="1793" max="1793" width="5.42578125" style="247" customWidth="1"/>
    <col min="1794" max="1794" width="40.7109375" style="247" customWidth="1"/>
    <col min="1795" max="1795" width="13" style="247" customWidth="1"/>
    <col min="1796" max="1796" width="6.5703125" style="247" customWidth="1"/>
    <col min="1797" max="1797" width="7.42578125" style="247" customWidth="1"/>
    <col min="1798" max="1798" width="9.5703125" style="247" customWidth="1"/>
    <col min="1799" max="1799" width="10.140625" style="247" customWidth="1"/>
    <col min="1800" max="2048" width="9.140625" style="247"/>
    <col min="2049" max="2049" width="5.42578125" style="247" customWidth="1"/>
    <col min="2050" max="2050" width="40.7109375" style="247" customWidth="1"/>
    <col min="2051" max="2051" width="13" style="247" customWidth="1"/>
    <col min="2052" max="2052" width="6.5703125" style="247" customWidth="1"/>
    <col min="2053" max="2053" width="7.42578125" style="247" customWidth="1"/>
    <col min="2054" max="2054" width="9.5703125" style="247" customWidth="1"/>
    <col min="2055" max="2055" width="10.140625" style="247" customWidth="1"/>
    <col min="2056" max="2304" width="9.140625" style="247"/>
    <col min="2305" max="2305" width="5.42578125" style="247" customWidth="1"/>
    <col min="2306" max="2306" width="40.7109375" style="247" customWidth="1"/>
    <col min="2307" max="2307" width="13" style="247" customWidth="1"/>
    <col min="2308" max="2308" width="6.5703125" style="247" customWidth="1"/>
    <col min="2309" max="2309" width="7.42578125" style="247" customWidth="1"/>
    <col min="2310" max="2310" width="9.5703125" style="247" customWidth="1"/>
    <col min="2311" max="2311" width="10.140625" style="247" customWidth="1"/>
    <col min="2312" max="2560" width="9.140625" style="247"/>
    <col min="2561" max="2561" width="5.42578125" style="247" customWidth="1"/>
    <col min="2562" max="2562" width="40.7109375" style="247" customWidth="1"/>
    <col min="2563" max="2563" width="13" style="247" customWidth="1"/>
    <col min="2564" max="2564" width="6.5703125" style="247" customWidth="1"/>
    <col min="2565" max="2565" width="7.42578125" style="247" customWidth="1"/>
    <col min="2566" max="2566" width="9.5703125" style="247" customWidth="1"/>
    <col min="2567" max="2567" width="10.140625" style="247" customWidth="1"/>
    <col min="2568" max="2816" width="9.140625" style="247"/>
    <col min="2817" max="2817" width="5.42578125" style="247" customWidth="1"/>
    <col min="2818" max="2818" width="40.7109375" style="247" customWidth="1"/>
    <col min="2819" max="2819" width="13" style="247" customWidth="1"/>
    <col min="2820" max="2820" width="6.5703125" style="247" customWidth="1"/>
    <col min="2821" max="2821" width="7.42578125" style="247" customWidth="1"/>
    <col min="2822" max="2822" width="9.5703125" style="247" customWidth="1"/>
    <col min="2823" max="2823" width="10.140625" style="247" customWidth="1"/>
    <col min="2824" max="3072" width="9.140625" style="247"/>
    <col min="3073" max="3073" width="5.42578125" style="247" customWidth="1"/>
    <col min="3074" max="3074" width="40.7109375" style="247" customWidth="1"/>
    <col min="3075" max="3075" width="13" style="247" customWidth="1"/>
    <col min="3076" max="3076" width="6.5703125" style="247" customWidth="1"/>
    <col min="3077" max="3077" width="7.42578125" style="247" customWidth="1"/>
    <col min="3078" max="3078" width="9.5703125" style="247" customWidth="1"/>
    <col min="3079" max="3079" width="10.140625" style="247" customWidth="1"/>
    <col min="3080" max="3328" width="9.140625" style="247"/>
    <col min="3329" max="3329" width="5.42578125" style="247" customWidth="1"/>
    <col min="3330" max="3330" width="40.7109375" style="247" customWidth="1"/>
    <col min="3331" max="3331" width="13" style="247" customWidth="1"/>
    <col min="3332" max="3332" width="6.5703125" style="247" customWidth="1"/>
    <col min="3333" max="3333" width="7.42578125" style="247" customWidth="1"/>
    <col min="3334" max="3334" width="9.5703125" style="247" customWidth="1"/>
    <col min="3335" max="3335" width="10.140625" style="247" customWidth="1"/>
    <col min="3336" max="3584" width="9.140625" style="247"/>
    <col min="3585" max="3585" width="5.42578125" style="247" customWidth="1"/>
    <col min="3586" max="3586" width="40.7109375" style="247" customWidth="1"/>
    <col min="3587" max="3587" width="13" style="247" customWidth="1"/>
    <col min="3588" max="3588" width="6.5703125" style="247" customWidth="1"/>
    <col min="3589" max="3589" width="7.42578125" style="247" customWidth="1"/>
    <col min="3590" max="3590" width="9.5703125" style="247" customWidth="1"/>
    <col min="3591" max="3591" width="10.140625" style="247" customWidth="1"/>
    <col min="3592" max="3840" width="9.140625" style="247"/>
    <col min="3841" max="3841" width="5.42578125" style="247" customWidth="1"/>
    <col min="3842" max="3842" width="40.7109375" style="247" customWidth="1"/>
    <col min="3843" max="3843" width="13" style="247" customWidth="1"/>
    <col min="3844" max="3844" width="6.5703125" style="247" customWidth="1"/>
    <col min="3845" max="3845" width="7.42578125" style="247" customWidth="1"/>
    <col min="3846" max="3846" width="9.5703125" style="247" customWidth="1"/>
    <col min="3847" max="3847" width="10.140625" style="247" customWidth="1"/>
    <col min="3848" max="4096" width="9.140625" style="247"/>
    <col min="4097" max="4097" width="5.42578125" style="247" customWidth="1"/>
    <col min="4098" max="4098" width="40.7109375" style="247" customWidth="1"/>
    <col min="4099" max="4099" width="13" style="247" customWidth="1"/>
    <col min="4100" max="4100" width="6.5703125" style="247" customWidth="1"/>
    <col min="4101" max="4101" width="7.42578125" style="247" customWidth="1"/>
    <col min="4102" max="4102" width="9.5703125" style="247" customWidth="1"/>
    <col min="4103" max="4103" width="10.140625" style="247" customWidth="1"/>
    <col min="4104" max="4352" width="9.140625" style="247"/>
    <col min="4353" max="4353" width="5.42578125" style="247" customWidth="1"/>
    <col min="4354" max="4354" width="40.7109375" style="247" customWidth="1"/>
    <col min="4355" max="4355" width="13" style="247" customWidth="1"/>
    <col min="4356" max="4356" width="6.5703125" style="247" customWidth="1"/>
    <col min="4357" max="4357" width="7.42578125" style="247" customWidth="1"/>
    <col min="4358" max="4358" width="9.5703125" style="247" customWidth="1"/>
    <col min="4359" max="4359" width="10.140625" style="247" customWidth="1"/>
    <col min="4360" max="4608" width="9.140625" style="247"/>
    <col min="4609" max="4609" width="5.42578125" style="247" customWidth="1"/>
    <col min="4610" max="4610" width="40.7109375" style="247" customWidth="1"/>
    <col min="4611" max="4611" width="13" style="247" customWidth="1"/>
    <col min="4612" max="4612" width="6.5703125" style="247" customWidth="1"/>
    <col min="4613" max="4613" width="7.42578125" style="247" customWidth="1"/>
    <col min="4614" max="4614" width="9.5703125" style="247" customWidth="1"/>
    <col min="4615" max="4615" width="10.140625" style="247" customWidth="1"/>
    <col min="4616" max="4864" width="9.140625" style="247"/>
    <col min="4865" max="4865" width="5.42578125" style="247" customWidth="1"/>
    <col min="4866" max="4866" width="40.7109375" style="247" customWidth="1"/>
    <col min="4867" max="4867" width="13" style="247" customWidth="1"/>
    <col min="4868" max="4868" width="6.5703125" style="247" customWidth="1"/>
    <col min="4869" max="4869" width="7.42578125" style="247" customWidth="1"/>
    <col min="4870" max="4870" width="9.5703125" style="247" customWidth="1"/>
    <col min="4871" max="4871" width="10.140625" style="247" customWidth="1"/>
    <col min="4872" max="5120" width="9.140625" style="247"/>
    <col min="5121" max="5121" width="5.42578125" style="247" customWidth="1"/>
    <col min="5122" max="5122" width="40.7109375" style="247" customWidth="1"/>
    <col min="5123" max="5123" width="13" style="247" customWidth="1"/>
    <col min="5124" max="5124" width="6.5703125" style="247" customWidth="1"/>
    <col min="5125" max="5125" width="7.42578125" style="247" customWidth="1"/>
    <col min="5126" max="5126" width="9.5703125" style="247" customWidth="1"/>
    <col min="5127" max="5127" width="10.140625" style="247" customWidth="1"/>
    <col min="5128" max="5376" width="9.140625" style="247"/>
    <col min="5377" max="5377" width="5.42578125" style="247" customWidth="1"/>
    <col min="5378" max="5378" width="40.7109375" style="247" customWidth="1"/>
    <col min="5379" max="5379" width="13" style="247" customWidth="1"/>
    <col min="5380" max="5380" width="6.5703125" style="247" customWidth="1"/>
    <col min="5381" max="5381" width="7.42578125" style="247" customWidth="1"/>
    <col min="5382" max="5382" width="9.5703125" style="247" customWidth="1"/>
    <col min="5383" max="5383" width="10.140625" style="247" customWidth="1"/>
    <col min="5384" max="5632" width="9.140625" style="247"/>
    <col min="5633" max="5633" width="5.42578125" style="247" customWidth="1"/>
    <col min="5634" max="5634" width="40.7109375" style="247" customWidth="1"/>
    <col min="5635" max="5635" width="13" style="247" customWidth="1"/>
    <col min="5636" max="5636" width="6.5703125" style="247" customWidth="1"/>
    <col min="5637" max="5637" width="7.42578125" style="247" customWidth="1"/>
    <col min="5638" max="5638" width="9.5703125" style="247" customWidth="1"/>
    <col min="5639" max="5639" width="10.140625" style="247" customWidth="1"/>
    <col min="5640" max="5888" width="9.140625" style="247"/>
    <col min="5889" max="5889" width="5.42578125" style="247" customWidth="1"/>
    <col min="5890" max="5890" width="40.7109375" style="247" customWidth="1"/>
    <col min="5891" max="5891" width="13" style="247" customWidth="1"/>
    <col min="5892" max="5892" width="6.5703125" style="247" customWidth="1"/>
    <col min="5893" max="5893" width="7.42578125" style="247" customWidth="1"/>
    <col min="5894" max="5894" width="9.5703125" style="247" customWidth="1"/>
    <col min="5895" max="5895" width="10.140625" style="247" customWidth="1"/>
    <col min="5896" max="6144" width="9.140625" style="247"/>
    <col min="6145" max="6145" width="5.42578125" style="247" customWidth="1"/>
    <col min="6146" max="6146" width="40.7109375" style="247" customWidth="1"/>
    <col min="6147" max="6147" width="13" style="247" customWidth="1"/>
    <col min="6148" max="6148" width="6.5703125" style="247" customWidth="1"/>
    <col min="6149" max="6149" width="7.42578125" style="247" customWidth="1"/>
    <col min="6150" max="6150" width="9.5703125" style="247" customWidth="1"/>
    <col min="6151" max="6151" width="10.140625" style="247" customWidth="1"/>
    <col min="6152" max="6400" width="9.140625" style="247"/>
    <col min="6401" max="6401" width="5.42578125" style="247" customWidth="1"/>
    <col min="6402" max="6402" width="40.7109375" style="247" customWidth="1"/>
    <col min="6403" max="6403" width="13" style="247" customWidth="1"/>
    <col min="6404" max="6404" width="6.5703125" style="247" customWidth="1"/>
    <col min="6405" max="6405" width="7.42578125" style="247" customWidth="1"/>
    <col min="6406" max="6406" width="9.5703125" style="247" customWidth="1"/>
    <col min="6407" max="6407" width="10.140625" style="247" customWidth="1"/>
    <col min="6408" max="6656" width="9.140625" style="247"/>
    <col min="6657" max="6657" width="5.42578125" style="247" customWidth="1"/>
    <col min="6658" max="6658" width="40.7109375" style="247" customWidth="1"/>
    <col min="6659" max="6659" width="13" style="247" customWidth="1"/>
    <col min="6660" max="6660" width="6.5703125" style="247" customWidth="1"/>
    <col min="6661" max="6661" width="7.42578125" style="247" customWidth="1"/>
    <col min="6662" max="6662" width="9.5703125" style="247" customWidth="1"/>
    <col min="6663" max="6663" width="10.140625" style="247" customWidth="1"/>
    <col min="6664" max="6912" width="9.140625" style="247"/>
    <col min="6913" max="6913" width="5.42578125" style="247" customWidth="1"/>
    <col min="6914" max="6914" width="40.7109375" style="247" customWidth="1"/>
    <col min="6915" max="6915" width="13" style="247" customWidth="1"/>
    <col min="6916" max="6916" width="6.5703125" style="247" customWidth="1"/>
    <col min="6917" max="6917" width="7.42578125" style="247" customWidth="1"/>
    <col min="6918" max="6918" width="9.5703125" style="247" customWidth="1"/>
    <col min="6919" max="6919" width="10.140625" style="247" customWidth="1"/>
    <col min="6920" max="7168" width="9.140625" style="247"/>
    <col min="7169" max="7169" width="5.42578125" style="247" customWidth="1"/>
    <col min="7170" max="7170" width="40.7109375" style="247" customWidth="1"/>
    <col min="7171" max="7171" width="13" style="247" customWidth="1"/>
    <col min="7172" max="7172" width="6.5703125" style="247" customWidth="1"/>
    <col min="7173" max="7173" width="7.42578125" style="247" customWidth="1"/>
    <col min="7174" max="7174" width="9.5703125" style="247" customWidth="1"/>
    <col min="7175" max="7175" width="10.140625" style="247" customWidth="1"/>
    <col min="7176" max="7424" width="9.140625" style="247"/>
    <col min="7425" max="7425" width="5.42578125" style="247" customWidth="1"/>
    <col min="7426" max="7426" width="40.7109375" style="247" customWidth="1"/>
    <col min="7427" max="7427" width="13" style="247" customWidth="1"/>
    <col min="7428" max="7428" width="6.5703125" style="247" customWidth="1"/>
    <col min="7429" max="7429" width="7.42578125" style="247" customWidth="1"/>
    <col min="7430" max="7430" width="9.5703125" style="247" customWidth="1"/>
    <col min="7431" max="7431" width="10.140625" style="247" customWidth="1"/>
    <col min="7432" max="7680" width="9.140625" style="247"/>
    <col min="7681" max="7681" width="5.42578125" style="247" customWidth="1"/>
    <col min="7682" max="7682" width="40.7109375" style="247" customWidth="1"/>
    <col min="7683" max="7683" width="13" style="247" customWidth="1"/>
    <col min="7684" max="7684" width="6.5703125" style="247" customWidth="1"/>
    <col min="7685" max="7685" width="7.42578125" style="247" customWidth="1"/>
    <col min="7686" max="7686" width="9.5703125" style="247" customWidth="1"/>
    <col min="7687" max="7687" width="10.140625" style="247" customWidth="1"/>
    <col min="7688" max="7936" width="9.140625" style="247"/>
    <col min="7937" max="7937" width="5.42578125" style="247" customWidth="1"/>
    <col min="7938" max="7938" width="40.7109375" style="247" customWidth="1"/>
    <col min="7939" max="7939" width="13" style="247" customWidth="1"/>
    <col min="7940" max="7940" width="6.5703125" style="247" customWidth="1"/>
    <col min="7941" max="7941" width="7.42578125" style="247" customWidth="1"/>
    <col min="7942" max="7942" width="9.5703125" style="247" customWidth="1"/>
    <col min="7943" max="7943" width="10.140625" style="247" customWidth="1"/>
    <col min="7944" max="8192" width="9.140625" style="247"/>
    <col min="8193" max="8193" width="5.42578125" style="247" customWidth="1"/>
    <col min="8194" max="8194" width="40.7109375" style="247" customWidth="1"/>
    <col min="8195" max="8195" width="13" style="247" customWidth="1"/>
    <col min="8196" max="8196" width="6.5703125" style="247" customWidth="1"/>
    <col min="8197" max="8197" width="7.42578125" style="247" customWidth="1"/>
    <col min="8198" max="8198" width="9.5703125" style="247" customWidth="1"/>
    <col min="8199" max="8199" width="10.140625" style="247" customWidth="1"/>
    <col min="8200" max="8448" width="9.140625" style="247"/>
    <col min="8449" max="8449" width="5.42578125" style="247" customWidth="1"/>
    <col min="8450" max="8450" width="40.7109375" style="247" customWidth="1"/>
    <col min="8451" max="8451" width="13" style="247" customWidth="1"/>
    <col min="8452" max="8452" width="6.5703125" style="247" customWidth="1"/>
    <col min="8453" max="8453" width="7.42578125" style="247" customWidth="1"/>
    <col min="8454" max="8454" width="9.5703125" style="247" customWidth="1"/>
    <col min="8455" max="8455" width="10.140625" style="247" customWidth="1"/>
    <col min="8456" max="8704" width="9.140625" style="247"/>
    <col min="8705" max="8705" width="5.42578125" style="247" customWidth="1"/>
    <col min="8706" max="8706" width="40.7109375" style="247" customWidth="1"/>
    <col min="8707" max="8707" width="13" style="247" customWidth="1"/>
    <col min="8708" max="8708" width="6.5703125" style="247" customWidth="1"/>
    <col min="8709" max="8709" width="7.42578125" style="247" customWidth="1"/>
    <col min="8710" max="8710" width="9.5703125" style="247" customWidth="1"/>
    <col min="8711" max="8711" width="10.140625" style="247" customWidth="1"/>
    <col min="8712" max="8960" width="9.140625" style="247"/>
    <col min="8961" max="8961" width="5.42578125" style="247" customWidth="1"/>
    <col min="8962" max="8962" width="40.7109375" style="247" customWidth="1"/>
    <col min="8963" max="8963" width="13" style="247" customWidth="1"/>
    <col min="8964" max="8964" width="6.5703125" style="247" customWidth="1"/>
    <col min="8965" max="8965" width="7.42578125" style="247" customWidth="1"/>
    <col min="8966" max="8966" width="9.5703125" style="247" customWidth="1"/>
    <col min="8967" max="8967" width="10.140625" style="247" customWidth="1"/>
    <col min="8968" max="9216" width="9.140625" style="247"/>
    <col min="9217" max="9217" width="5.42578125" style="247" customWidth="1"/>
    <col min="9218" max="9218" width="40.7109375" style="247" customWidth="1"/>
    <col min="9219" max="9219" width="13" style="247" customWidth="1"/>
    <col min="9220" max="9220" width="6.5703125" style="247" customWidth="1"/>
    <col min="9221" max="9221" width="7.42578125" style="247" customWidth="1"/>
    <col min="9222" max="9222" width="9.5703125" style="247" customWidth="1"/>
    <col min="9223" max="9223" width="10.140625" style="247" customWidth="1"/>
    <col min="9224" max="9472" width="9.140625" style="247"/>
    <col min="9473" max="9473" width="5.42578125" style="247" customWidth="1"/>
    <col min="9474" max="9474" width="40.7109375" style="247" customWidth="1"/>
    <col min="9475" max="9475" width="13" style="247" customWidth="1"/>
    <col min="9476" max="9476" width="6.5703125" style="247" customWidth="1"/>
    <col min="9477" max="9477" width="7.42578125" style="247" customWidth="1"/>
    <col min="9478" max="9478" width="9.5703125" style="247" customWidth="1"/>
    <col min="9479" max="9479" width="10.140625" style="247" customWidth="1"/>
    <col min="9480" max="9728" width="9.140625" style="247"/>
    <col min="9729" max="9729" width="5.42578125" style="247" customWidth="1"/>
    <col min="9730" max="9730" width="40.7109375" style="247" customWidth="1"/>
    <col min="9731" max="9731" width="13" style="247" customWidth="1"/>
    <col min="9732" max="9732" width="6.5703125" style="247" customWidth="1"/>
    <col min="9733" max="9733" width="7.42578125" style="247" customWidth="1"/>
    <col min="9734" max="9734" width="9.5703125" style="247" customWidth="1"/>
    <col min="9735" max="9735" width="10.140625" style="247" customWidth="1"/>
    <col min="9736" max="9984" width="9.140625" style="247"/>
    <col min="9985" max="9985" width="5.42578125" style="247" customWidth="1"/>
    <col min="9986" max="9986" width="40.7109375" style="247" customWidth="1"/>
    <col min="9987" max="9987" width="13" style="247" customWidth="1"/>
    <col min="9988" max="9988" width="6.5703125" style="247" customWidth="1"/>
    <col min="9989" max="9989" width="7.42578125" style="247" customWidth="1"/>
    <col min="9990" max="9990" width="9.5703125" style="247" customWidth="1"/>
    <col min="9991" max="9991" width="10.140625" style="247" customWidth="1"/>
    <col min="9992" max="10240" width="9.140625" style="247"/>
    <col min="10241" max="10241" width="5.42578125" style="247" customWidth="1"/>
    <col min="10242" max="10242" width="40.7109375" style="247" customWidth="1"/>
    <col min="10243" max="10243" width="13" style="247" customWidth="1"/>
    <col min="10244" max="10244" width="6.5703125" style="247" customWidth="1"/>
    <col min="10245" max="10245" width="7.42578125" style="247" customWidth="1"/>
    <col min="10246" max="10246" width="9.5703125" style="247" customWidth="1"/>
    <col min="10247" max="10247" width="10.140625" style="247" customWidth="1"/>
    <col min="10248" max="10496" width="9.140625" style="247"/>
    <col min="10497" max="10497" width="5.42578125" style="247" customWidth="1"/>
    <col min="10498" max="10498" width="40.7109375" style="247" customWidth="1"/>
    <col min="10499" max="10499" width="13" style="247" customWidth="1"/>
    <col min="10500" max="10500" width="6.5703125" style="247" customWidth="1"/>
    <col min="10501" max="10501" width="7.42578125" style="247" customWidth="1"/>
    <col min="10502" max="10502" width="9.5703125" style="247" customWidth="1"/>
    <col min="10503" max="10503" width="10.140625" style="247" customWidth="1"/>
    <col min="10504" max="10752" width="9.140625" style="247"/>
    <col min="10753" max="10753" width="5.42578125" style="247" customWidth="1"/>
    <col min="10754" max="10754" width="40.7109375" style="247" customWidth="1"/>
    <col min="10755" max="10755" width="13" style="247" customWidth="1"/>
    <col min="10756" max="10756" width="6.5703125" style="247" customWidth="1"/>
    <col min="10757" max="10757" width="7.42578125" style="247" customWidth="1"/>
    <col min="10758" max="10758" width="9.5703125" style="247" customWidth="1"/>
    <col min="10759" max="10759" width="10.140625" style="247" customWidth="1"/>
    <col min="10760" max="11008" width="9.140625" style="247"/>
    <col min="11009" max="11009" width="5.42578125" style="247" customWidth="1"/>
    <col min="11010" max="11010" width="40.7109375" style="247" customWidth="1"/>
    <col min="11011" max="11011" width="13" style="247" customWidth="1"/>
    <col min="11012" max="11012" width="6.5703125" style="247" customWidth="1"/>
    <col min="11013" max="11013" width="7.42578125" style="247" customWidth="1"/>
    <col min="11014" max="11014" width="9.5703125" style="247" customWidth="1"/>
    <col min="11015" max="11015" width="10.140625" style="247" customWidth="1"/>
    <col min="11016" max="11264" width="9.140625" style="247"/>
    <col min="11265" max="11265" width="5.42578125" style="247" customWidth="1"/>
    <col min="11266" max="11266" width="40.7109375" style="247" customWidth="1"/>
    <col min="11267" max="11267" width="13" style="247" customWidth="1"/>
    <col min="11268" max="11268" width="6.5703125" style="247" customWidth="1"/>
    <col min="11269" max="11269" width="7.42578125" style="247" customWidth="1"/>
    <col min="11270" max="11270" width="9.5703125" style="247" customWidth="1"/>
    <col min="11271" max="11271" width="10.140625" style="247" customWidth="1"/>
    <col min="11272" max="11520" width="9.140625" style="247"/>
    <col min="11521" max="11521" width="5.42578125" style="247" customWidth="1"/>
    <col min="11522" max="11522" width="40.7109375" style="247" customWidth="1"/>
    <col min="11523" max="11523" width="13" style="247" customWidth="1"/>
    <col min="11524" max="11524" width="6.5703125" style="247" customWidth="1"/>
    <col min="11525" max="11525" width="7.42578125" style="247" customWidth="1"/>
    <col min="11526" max="11526" width="9.5703125" style="247" customWidth="1"/>
    <col min="11527" max="11527" width="10.140625" style="247" customWidth="1"/>
    <col min="11528" max="11776" width="9.140625" style="247"/>
    <col min="11777" max="11777" width="5.42578125" style="247" customWidth="1"/>
    <col min="11778" max="11778" width="40.7109375" style="247" customWidth="1"/>
    <col min="11779" max="11779" width="13" style="247" customWidth="1"/>
    <col min="11780" max="11780" width="6.5703125" style="247" customWidth="1"/>
    <col min="11781" max="11781" width="7.42578125" style="247" customWidth="1"/>
    <col min="11782" max="11782" width="9.5703125" style="247" customWidth="1"/>
    <col min="11783" max="11783" width="10.140625" style="247" customWidth="1"/>
    <col min="11784" max="12032" width="9.140625" style="247"/>
    <col min="12033" max="12033" width="5.42578125" style="247" customWidth="1"/>
    <col min="12034" max="12034" width="40.7109375" style="247" customWidth="1"/>
    <col min="12035" max="12035" width="13" style="247" customWidth="1"/>
    <col min="12036" max="12036" width="6.5703125" style="247" customWidth="1"/>
    <col min="12037" max="12037" width="7.42578125" style="247" customWidth="1"/>
    <col min="12038" max="12038" width="9.5703125" style="247" customWidth="1"/>
    <col min="12039" max="12039" width="10.140625" style="247" customWidth="1"/>
    <col min="12040" max="12288" width="9.140625" style="247"/>
    <col min="12289" max="12289" width="5.42578125" style="247" customWidth="1"/>
    <col min="12290" max="12290" width="40.7109375" style="247" customWidth="1"/>
    <col min="12291" max="12291" width="13" style="247" customWidth="1"/>
    <col min="12292" max="12292" width="6.5703125" style="247" customWidth="1"/>
    <col min="12293" max="12293" width="7.42578125" style="247" customWidth="1"/>
    <col min="12294" max="12294" width="9.5703125" style="247" customWidth="1"/>
    <col min="12295" max="12295" width="10.140625" style="247" customWidth="1"/>
    <col min="12296" max="12544" width="9.140625" style="247"/>
    <col min="12545" max="12545" width="5.42578125" style="247" customWidth="1"/>
    <col min="12546" max="12546" width="40.7109375" style="247" customWidth="1"/>
    <col min="12547" max="12547" width="13" style="247" customWidth="1"/>
    <col min="12548" max="12548" width="6.5703125" style="247" customWidth="1"/>
    <col min="12549" max="12549" width="7.42578125" style="247" customWidth="1"/>
    <col min="12550" max="12550" width="9.5703125" style="247" customWidth="1"/>
    <col min="12551" max="12551" width="10.140625" style="247" customWidth="1"/>
    <col min="12552" max="12800" width="9.140625" style="247"/>
    <col min="12801" max="12801" width="5.42578125" style="247" customWidth="1"/>
    <col min="12802" max="12802" width="40.7109375" style="247" customWidth="1"/>
    <col min="12803" max="12803" width="13" style="247" customWidth="1"/>
    <col min="12804" max="12804" width="6.5703125" style="247" customWidth="1"/>
    <col min="12805" max="12805" width="7.42578125" style="247" customWidth="1"/>
    <col min="12806" max="12806" width="9.5703125" style="247" customWidth="1"/>
    <col min="12807" max="12807" width="10.140625" style="247" customWidth="1"/>
    <col min="12808" max="13056" width="9.140625" style="247"/>
    <col min="13057" max="13057" width="5.42578125" style="247" customWidth="1"/>
    <col min="13058" max="13058" width="40.7109375" style="247" customWidth="1"/>
    <col min="13059" max="13059" width="13" style="247" customWidth="1"/>
    <col min="13060" max="13060" width="6.5703125" style="247" customWidth="1"/>
    <col min="13061" max="13061" width="7.42578125" style="247" customWidth="1"/>
    <col min="13062" max="13062" width="9.5703125" style="247" customWidth="1"/>
    <col min="13063" max="13063" width="10.140625" style="247" customWidth="1"/>
    <col min="13064" max="13312" width="9.140625" style="247"/>
    <col min="13313" max="13313" width="5.42578125" style="247" customWidth="1"/>
    <col min="13314" max="13314" width="40.7109375" style="247" customWidth="1"/>
    <col min="13315" max="13315" width="13" style="247" customWidth="1"/>
    <col min="13316" max="13316" width="6.5703125" style="247" customWidth="1"/>
    <col min="13317" max="13317" width="7.42578125" style="247" customWidth="1"/>
    <col min="13318" max="13318" width="9.5703125" style="247" customWidth="1"/>
    <col min="13319" max="13319" width="10.140625" style="247" customWidth="1"/>
    <col min="13320" max="13568" width="9.140625" style="247"/>
    <col min="13569" max="13569" width="5.42578125" style="247" customWidth="1"/>
    <col min="13570" max="13570" width="40.7109375" style="247" customWidth="1"/>
    <col min="13571" max="13571" width="13" style="247" customWidth="1"/>
    <col min="13572" max="13572" width="6.5703125" style="247" customWidth="1"/>
    <col min="13573" max="13573" width="7.42578125" style="247" customWidth="1"/>
    <col min="13574" max="13574" width="9.5703125" style="247" customWidth="1"/>
    <col min="13575" max="13575" width="10.140625" style="247" customWidth="1"/>
    <col min="13576" max="13824" width="9.140625" style="247"/>
    <col min="13825" max="13825" width="5.42578125" style="247" customWidth="1"/>
    <col min="13826" max="13826" width="40.7109375" style="247" customWidth="1"/>
    <col min="13827" max="13827" width="13" style="247" customWidth="1"/>
    <col min="13828" max="13828" width="6.5703125" style="247" customWidth="1"/>
    <col min="13829" max="13829" width="7.42578125" style="247" customWidth="1"/>
    <col min="13830" max="13830" width="9.5703125" style="247" customWidth="1"/>
    <col min="13831" max="13831" width="10.140625" style="247" customWidth="1"/>
    <col min="13832" max="14080" width="9.140625" style="247"/>
    <col min="14081" max="14081" width="5.42578125" style="247" customWidth="1"/>
    <col min="14082" max="14082" width="40.7109375" style="247" customWidth="1"/>
    <col min="14083" max="14083" width="13" style="247" customWidth="1"/>
    <col min="14084" max="14084" width="6.5703125" style="247" customWidth="1"/>
    <col min="14085" max="14085" width="7.42578125" style="247" customWidth="1"/>
    <col min="14086" max="14086" width="9.5703125" style="247" customWidth="1"/>
    <col min="14087" max="14087" width="10.140625" style="247" customWidth="1"/>
    <col min="14088" max="14336" width="9.140625" style="247"/>
    <col min="14337" max="14337" width="5.42578125" style="247" customWidth="1"/>
    <col min="14338" max="14338" width="40.7109375" style="247" customWidth="1"/>
    <col min="14339" max="14339" width="13" style="247" customWidth="1"/>
    <col min="14340" max="14340" width="6.5703125" style="247" customWidth="1"/>
    <col min="14341" max="14341" width="7.42578125" style="247" customWidth="1"/>
    <col min="14342" max="14342" width="9.5703125" style="247" customWidth="1"/>
    <col min="14343" max="14343" width="10.140625" style="247" customWidth="1"/>
    <col min="14344" max="14592" width="9.140625" style="247"/>
    <col min="14593" max="14593" width="5.42578125" style="247" customWidth="1"/>
    <col min="14594" max="14594" width="40.7109375" style="247" customWidth="1"/>
    <col min="14595" max="14595" width="13" style="247" customWidth="1"/>
    <col min="14596" max="14596" width="6.5703125" style="247" customWidth="1"/>
    <col min="14597" max="14597" width="7.42578125" style="247" customWidth="1"/>
    <col min="14598" max="14598" width="9.5703125" style="247" customWidth="1"/>
    <col min="14599" max="14599" width="10.140625" style="247" customWidth="1"/>
    <col min="14600" max="14848" width="9.140625" style="247"/>
    <col min="14849" max="14849" width="5.42578125" style="247" customWidth="1"/>
    <col min="14850" max="14850" width="40.7109375" style="247" customWidth="1"/>
    <col min="14851" max="14851" width="13" style="247" customWidth="1"/>
    <col min="14852" max="14852" width="6.5703125" style="247" customWidth="1"/>
    <col min="14853" max="14853" width="7.42578125" style="247" customWidth="1"/>
    <col min="14854" max="14854" width="9.5703125" style="247" customWidth="1"/>
    <col min="14855" max="14855" width="10.140625" style="247" customWidth="1"/>
    <col min="14856" max="15104" width="9.140625" style="247"/>
    <col min="15105" max="15105" width="5.42578125" style="247" customWidth="1"/>
    <col min="15106" max="15106" width="40.7109375" style="247" customWidth="1"/>
    <col min="15107" max="15107" width="13" style="247" customWidth="1"/>
    <col min="15108" max="15108" width="6.5703125" style="247" customWidth="1"/>
    <col min="15109" max="15109" width="7.42578125" style="247" customWidth="1"/>
    <col min="15110" max="15110" width="9.5703125" style="247" customWidth="1"/>
    <col min="15111" max="15111" width="10.140625" style="247" customWidth="1"/>
    <col min="15112" max="15360" width="9.140625" style="247"/>
    <col min="15361" max="15361" width="5.42578125" style="247" customWidth="1"/>
    <col min="15362" max="15362" width="40.7109375" style="247" customWidth="1"/>
    <col min="15363" max="15363" width="13" style="247" customWidth="1"/>
    <col min="15364" max="15364" width="6.5703125" style="247" customWidth="1"/>
    <col min="15365" max="15365" width="7.42578125" style="247" customWidth="1"/>
    <col min="15366" max="15366" width="9.5703125" style="247" customWidth="1"/>
    <col min="15367" max="15367" width="10.140625" style="247" customWidth="1"/>
    <col min="15368" max="15616" width="9.140625" style="247"/>
    <col min="15617" max="15617" width="5.42578125" style="247" customWidth="1"/>
    <col min="15618" max="15618" width="40.7109375" style="247" customWidth="1"/>
    <col min="15619" max="15619" width="13" style="247" customWidth="1"/>
    <col min="15620" max="15620" width="6.5703125" style="247" customWidth="1"/>
    <col min="15621" max="15621" width="7.42578125" style="247" customWidth="1"/>
    <col min="15622" max="15622" width="9.5703125" style="247" customWidth="1"/>
    <col min="15623" max="15623" width="10.140625" style="247" customWidth="1"/>
    <col min="15624" max="15872" width="9.140625" style="247"/>
    <col min="15873" max="15873" width="5.42578125" style="247" customWidth="1"/>
    <col min="15874" max="15874" width="40.7109375" style="247" customWidth="1"/>
    <col min="15875" max="15875" width="13" style="247" customWidth="1"/>
    <col min="15876" max="15876" width="6.5703125" style="247" customWidth="1"/>
    <col min="15877" max="15877" width="7.42578125" style="247" customWidth="1"/>
    <col min="15878" max="15878" width="9.5703125" style="247" customWidth="1"/>
    <col min="15879" max="15879" width="10.140625" style="247" customWidth="1"/>
    <col min="15880" max="16128" width="9.140625" style="247"/>
    <col min="16129" max="16129" width="5.42578125" style="247" customWidth="1"/>
    <col min="16130" max="16130" width="40.7109375" style="247" customWidth="1"/>
    <col min="16131" max="16131" width="13" style="247" customWidth="1"/>
    <col min="16132" max="16132" width="6.5703125" style="247" customWidth="1"/>
    <col min="16133" max="16133" width="7.42578125" style="247" customWidth="1"/>
    <col min="16134" max="16134" width="9.5703125" style="247" customWidth="1"/>
    <col min="16135" max="16135" width="10.140625" style="247" customWidth="1"/>
    <col min="16136" max="16384" width="9.140625" style="247"/>
  </cols>
  <sheetData>
    <row r="1" spans="1:9" ht="12.75" customHeight="1" x14ac:dyDescent="0.2">
      <c r="C1" s="247"/>
      <c r="D1" s="80"/>
      <c r="E1" s="447" t="s">
        <v>405</v>
      </c>
      <c r="F1" s="447"/>
      <c r="G1" s="447"/>
    </row>
    <row r="2" spans="1:9" ht="12.75" customHeight="1" x14ac:dyDescent="0.2">
      <c r="C2" s="247"/>
      <c r="D2" s="426" t="s">
        <v>353</v>
      </c>
      <c r="E2" s="426"/>
      <c r="F2" s="426"/>
      <c r="G2" s="426"/>
    </row>
    <row r="3" spans="1:9" ht="14.25" customHeight="1" x14ac:dyDescent="0.2">
      <c r="C3" s="247"/>
      <c r="D3" s="126"/>
      <c r="E3" s="426" t="s">
        <v>98</v>
      </c>
      <c r="F3" s="426"/>
      <c r="G3" s="426"/>
    </row>
    <row r="4" spans="1:9" ht="12.75" customHeight="1" x14ac:dyDescent="0.2">
      <c r="C4" s="247"/>
      <c r="D4" s="247"/>
      <c r="E4" s="426" t="s">
        <v>349</v>
      </c>
      <c r="F4" s="426"/>
      <c r="G4" s="426"/>
    </row>
    <row r="6" spans="1:9" ht="12.75" customHeight="1" x14ac:dyDescent="0.2">
      <c r="C6" s="247"/>
      <c r="D6" s="80"/>
      <c r="E6" s="447" t="s">
        <v>396</v>
      </c>
      <c r="F6" s="447"/>
      <c r="G6" s="447"/>
    </row>
    <row r="7" spans="1:9" ht="12.75" customHeight="1" x14ac:dyDescent="0.2">
      <c r="C7" s="247"/>
      <c r="D7" s="426" t="s">
        <v>354</v>
      </c>
      <c r="E7" s="426"/>
      <c r="F7" s="426"/>
      <c r="G7" s="426"/>
    </row>
    <row r="8" spans="1:9" ht="14.25" customHeight="1" x14ac:dyDescent="0.2">
      <c r="C8" s="247"/>
      <c r="D8" s="126"/>
      <c r="E8" s="426" t="s">
        <v>98</v>
      </c>
      <c r="F8" s="426"/>
      <c r="G8" s="426"/>
    </row>
    <row r="9" spans="1:9" ht="12.75" customHeight="1" x14ac:dyDescent="0.2">
      <c r="C9" s="247"/>
      <c r="D9" s="247"/>
      <c r="E9" s="426" t="s">
        <v>355</v>
      </c>
      <c r="F9" s="426"/>
      <c r="G9" s="426"/>
    </row>
    <row r="11" spans="1:9" ht="94.5" customHeight="1" x14ac:dyDescent="0.3">
      <c r="A11" s="446" t="s">
        <v>397</v>
      </c>
      <c r="B11" s="446"/>
      <c r="C11" s="446"/>
      <c r="D11" s="446"/>
      <c r="E11" s="446"/>
      <c r="F11" s="446"/>
      <c r="G11" s="446"/>
    </row>
    <row r="12" spans="1:9" ht="13.5" thickBot="1" x14ac:dyDescent="0.25">
      <c r="A12" s="17"/>
      <c r="B12" s="17"/>
      <c r="C12" s="18"/>
      <c r="E12" s="17"/>
      <c r="F12" s="462" t="s">
        <v>386</v>
      </c>
      <c r="G12" s="462"/>
    </row>
    <row r="13" spans="1:9" s="19" customFormat="1" ht="22.5" customHeight="1" x14ac:dyDescent="0.2">
      <c r="A13" s="457" t="s">
        <v>5</v>
      </c>
      <c r="B13" s="434" t="s">
        <v>52</v>
      </c>
      <c r="C13" s="434" t="s">
        <v>82</v>
      </c>
      <c r="D13" s="434" t="s">
        <v>83</v>
      </c>
      <c r="E13" s="434" t="s">
        <v>81</v>
      </c>
      <c r="F13" s="434" t="s">
        <v>387</v>
      </c>
      <c r="G13" s="436" t="s">
        <v>388</v>
      </c>
      <c r="H13" s="346"/>
    </row>
    <row r="14" spans="1:9" s="19" customFormat="1" ht="24.75" customHeight="1" x14ac:dyDescent="0.2">
      <c r="A14" s="458"/>
      <c r="B14" s="435"/>
      <c r="C14" s="435"/>
      <c r="D14" s="435"/>
      <c r="E14" s="435"/>
      <c r="F14" s="435"/>
      <c r="G14" s="437"/>
      <c r="H14" s="346"/>
    </row>
    <row r="15" spans="1:9" s="60" customFormat="1" ht="11.25" customHeight="1" x14ac:dyDescent="0.2">
      <c r="A15" s="61"/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333">
        <v>6</v>
      </c>
      <c r="H15" s="347"/>
    </row>
    <row r="16" spans="1:9" s="21" customFormat="1" ht="63.75" customHeight="1" x14ac:dyDescent="0.2">
      <c r="A16" s="36">
        <v>1</v>
      </c>
      <c r="B16" s="348" t="s">
        <v>179</v>
      </c>
      <c r="C16" s="84" t="s">
        <v>221</v>
      </c>
      <c r="D16" s="84"/>
      <c r="E16" s="84"/>
      <c r="F16" s="334">
        <f>F17+F21+F25</f>
        <v>449.3</v>
      </c>
      <c r="G16" s="86">
        <f>G17+G21+G25</f>
        <v>451.8</v>
      </c>
      <c r="H16" s="349"/>
      <c r="I16" s="350"/>
    </row>
    <row r="17" spans="1:9" ht="33" customHeight="1" x14ac:dyDescent="0.2">
      <c r="A17" s="35">
        <v>2</v>
      </c>
      <c r="B17" s="351" t="s">
        <v>167</v>
      </c>
      <c r="C17" s="88" t="s">
        <v>228</v>
      </c>
      <c r="D17" s="88" t="s">
        <v>116</v>
      </c>
      <c r="E17" s="88" t="s">
        <v>95</v>
      </c>
      <c r="F17" s="336">
        <f t="shared" ref="F17:G19" si="0">F18</f>
        <v>276.3</v>
      </c>
      <c r="G17" s="92">
        <f t="shared" si="0"/>
        <v>276.3</v>
      </c>
    </row>
    <row r="18" spans="1:9" ht="90.75" customHeight="1" x14ac:dyDescent="0.2">
      <c r="A18" s="35">
        <v>3</v>
      </c>
      <c r="B18" s="100" t="s">
        <v>398</v>
      </c>
      <c r="C18" s="88" t="s">
        <v>230</v>
      </c>
      <c r="D18" s="88"/>
      <c r="E18" s="88" t="s">
        <v>95</v>
      </c>
      <c r="F18" s="336">
        <f t="shared" si="0"/>
        <v>276.3</v>
      </c>
      <c r="G18" s="104">
        <f t="shared" si="0"/>
        <v>276.3</v>
      </c>
      <c r="H18" s="352"/>
    </row>
    <row r="19" spans="1:9" ht="25.5" x14ac:dyDescent="0.2">
      <c r="A19" s="35">
        <v>4</v>
      </c>
      <c r="B19" s="91" t="s">
        <v>109</v>
      </c>
      <c r="C19" s="88" t="s">
        <v>230</v>
      </c>
      <c r="D19" s="88" t="s">
        <v>121</v>
      </c>
      <c r="E19" s="88" t="s">
        <v>95</v>
      </c>
      <c r="F19" s="104">
        <f t="shared" si="0"/>
        <v>276.3</v>
      </c>
      <c r="G19" s="92">
        <f t="shared" si="0"/>
        <v>276.3</v>
      </c>
      <c r="H19" s="247"/>
    </row>
    <row r="20" spans="1:9" ht="38.25" x14ac:dyDescent="0.2">
      <c r="A20" s="35">
        <v>5</v>
      </c>
      <c r="B20" s="91" t="s">
        <v>110</v>
      </c>
      <c r="C20" s="88" t="s">
        <v>230</v>
      </c>
      <c r="D20" s="88" t="s">
        <v>100</v>
      </c>
      <c r="E20" s="88" t="s">
        <v>95</v>
      </c>
      <c r="F20" s="104">
        <f>'[1]прил 10 ВЕДОМ 2019-20'!G80</f>
        <v>276.3</v>
      </c>
      <c r="G20" s="92">
        <f>'[1]прил 10 ВЕДОМ 2019-20'!H80</f>
        <v>276.3</v>
      </c>
      <c r="H20" s="247"/>
    </row>
    <row r="21" spans="1:9" ht="25.5" x14ac:dyDescent="0.2">
      <c r="A21" s="35">
        <v>6</v>
      </c>
      <c r="B21" s="100" t="s">
        <v>166</v>
      </c>
      <c r="C21" s="88" t="s">
        <v>225</v>
      </c>
      <c r="D21" s="88"/>
      <c r="E21" s="88"/>
      <c r="F21" s="335">
        <f t="shared" ref="F21:G23" si="1">F22</f>
        <v>102.8</v>
      </c>
      <c r="G21" s="90">
        <f t="shared" si="1"/>
        <v>105.3</v>
      </c>
    </row>
    <row r="22" spans="1:9" ht="102" x14ac:dyDescent="0.2">
      <c r="A22" s="35">
        <v>7</v>
      </c>
      <c r="B22" s="351" t="s">
        <v>399</v>
      </c>
      <c r="C22" s="88" t="s">
        <v>227</v>
      </c>
      <c r="D22" s="88"/>
      <c r="E22" s="88" t="s">
        <v>97</v>
      </c>
      <c r="F22" s="336">
        <f t="shared" si="1"/>
        <v>102.8</v>
      </c>
      <c r="G22" s="92">
        <f t="shared" si="1"/>
        <v>105.3</v>
      </c>
    </row>
    <row r="23" spans="1:9" ht="39.75" customHeight="1" x14ac:dyDescent="0.2">
      <c r="A23" s="35">
        <v>8</v>
      </c>
      <c r="B23" s="351" t="s">
        <v>109</v>
      </c>
      <c r="C23" s="88" t="s">
        <v>227</v>
      </c>
      <c r="D23" s="88" t="s">
        <v>121</v>
      </c>
      <c r="E23" s="88" t="s">
        <v>97</v>
      </c>
      <c r="F23" s="336">
        <f t="shared" si="1"/>
        <v>102.8</v>
      </c>
      <c r="G23" s="92">
        <f t="shared" si="1"/>
        <v>105.3</v>
      </c>
    </row>
    <row r="24" spans="1:9" ht="38.25" x14ac:dyDescent="0.2">
      <c r="A24" s="35">
        <v>9</v>
      </c>
      <c r="B24" s="351" t="s">
        <v>110</v>
      </c>
      <c r="C24" s="88" t="s">
        <v>227</v>
      </c>
      <c r="D24" s="88" t="s">
        <v>100</v>
      </c>
      <c r="E24" s="88" t="s">
        <v>97</v>
      </c>
      <c r="F24" s="336">
        <f>'[1]прил 10 ВЕДОМ 2019-20'!G75</f>
        <v>102.8</v>
      </c>
      <c r="G24" s="92">
        <f>'[1]прил 10 ВЕДОМ 2019-20'!H75</f>
        <v>105.3</v>
      </c>
    </row>
    <row r="25" spans="1:9" ht="43.5" customHeight="1" x14ac:dyDescent="0.2">
      <c r="A25" s="35">
        <v>10</v>
      </c>
      <c r="B25" s="100" t="s">
        <v>163</v>
      </c>
      <c r="C25" s="88" t="s">
        <v>222</v>
      </c>
      <c r="D25" s="88"/>
      <c r="E25" s="88"/>
      <c r="F25" s="335">
        <f>F26+F29+F32+F35+F38</f>
        <v>70.2</v>
      </c>
      <c r="G25" s="335">
        <f>G26+G29+G32+G35+G38</f>
        <v>70.2</v>
      </c>
      <c r="H25" s="353"/>
      <c r="I25" s="16"/>
    </row>
    <row r="26" spans="1:9" ht="46.5" customHeight="1" x14ac:dyDescent="0.2">
      <c r="A26" s="35">
        <v>11</v>
      </c>
      <c r="B26" s="100" t="s">
        <v>400</v>
      </c>
      <c r="C26" s="88" t="s">
        <v>233</v>
      </c>
      <c r="D26" s="89"/>
      <c r="E26" s="88" t="s">
        <v>96</v>
      </c>
      <c r="F26" s="336">
        <v>20</v>
      </c>
      <c r="G26" s="92">
        <v>20</v>
      </c>
    </row>
    <row r="27" spans="1:9" ht="25.5" x14ac:dyDescent="0.2">
      <c r="A27" s="35">
        <v>12</v>
      </c>
      <c r="B27" s="351" t="s">
        <v>109</v>
      </c>
      <c r="C27" s="88" t="s">
        <v>233</v>
      </c>
      <c r="D27" s="88" t="s">
        <v>121</v>
      </c>
      <c r="E27" s="88" t="s">
        <v>96</v>
      </c>
      <c r="F27" s="336">
        <v>20</v>
      </c>
      <c r="G27" s="92">
        <v>20</v>
      </c>
    </row>
    <row r="28" spans="1:9" s="103" customFormat="1" ht="28.5" customHeight="1" x14ac:dyDescent="0.2">
      <c r="A28" s="35">
        <v>13</v>
      </c>
      <c r="B28" s="351" t="s">
        <v>110</v>
      </c>
      <c r="C28" s="88" t="s">
        <v>233</v>
      </c>
      <c r="D28" s="88" t="s">
        <v>100</v>
      </c>
      <c r="E28" s="88" t="s">
        <v>96</v>
      </c>
      <c r="F28" s="336">
        <f>'[1]прил 10 ВЕДОМ 2019-20'!G96</f>
        <v>20</v>
      </c>
      <c r="G28" s="92">
        <f>'[1]прил 10 ВЕДОМ 2019-20'!H96</f>
        <v>20</v>
      </c>
      <c r="H28" s="354"/>
    </row>
    <row r="29" spans="1:9" ht="64.5" customHeight="1" x14ac:dyDescent="0.2">
      <c r="A29" s="35">
        <v>14</v>
      </c>
      <c r="B29" s="96" t="s">
        <v>1</v>
      </c>
      <c r="C29" s="88" t="s">
        <v>223</v>
      </c>
      <c r="D29" s="88"/>
      <c r="E29" s="88" t="s">
        <v>94</v>
      </c>
      <c r="F29" s="336">
        <f>F30</f>
        <v>30</v>
      </c>
      <c r="G29" s="170">
        <f>G30</f>
        <v>30</v>
      </c>
      <c r="H29" s="247"/>
    </row>
    <row r="30" spans="1:9" ht="25.5" x14ac:dyDescent="0.2">
      <c r="A30" s="35">
        <v>15</v>
      </c>
      <c r="B30" s="91" t="s">
        <v>109</v>
      </c>
      <c r="C30" s="88" t="s">
        <v>223</v>
      </c>
      <c r="D30" s="88" t="s">
        <v>121</v>
      </c>
      <c r="E30" s="88" t="s">
        <v>94</v>
      </c>
      <c r="F30" s="336">
        <f>F31</f>
        <v>30</v>
      </c>
      <c r="G30" s="170">
        <f>G31</f>
        <v>30</v>
      </c>
      <c r="H30" s="247"/>
    </row>
    <row r="31" spans="1:9" s="21" customFormat="1" ht="38.25" x14ac:dyDescent="0.2">
      <c r="A31" s="35">
        <v>16</v>
      </c>
      <c r="B31" s="91" t="s">
        <v>110</v>
      </c>
      <c r="C31" s="88" t="s">
        <v>223</v>
      </c>
      <c r="D31" s="88" t="s">
        <v>100</v>
      </c>
      <c r="E31" s="88" t="s">
        <v>94</v>
      </c>
      <c r="F31" s="336">
        <f>'[1]прил 10 ВЕДОМ 2019-20'!G57</f>
        <v>30</v>
      </c>
      <c r="G31" s="92">
        <f>'[1]прил 10 ВЕДОМ 2019-20'!H57</f>
        <v>30</v>
      </c>
    </row>
    <row r="32" spans="1:9" ht="64.5" customHeight="1" x14ac:dyDescent="0.2">
      <c r="A32" s="35">
        <v>17</v>
      </c>
      <c r="B32" s="96" t="s">
        <v>1</v>
      </c>
      <c r="C32" s="88" t="s">
        <v>223</v>
      </c>
      <c r="D32" s="88"/>
      <c r="E32" s="88" t="s">
        <v>94</v>
      </c>
      <c r="F32" s="336">
        <f>F33</f>
        <v>16.7</v>
      </c>
      <c r="G32" s="170">
        <f>G33</f>
        <v>16.7</v>
      </c>
      <c r="H32" s="247"/>
    </row>
    <row r="33" spans="1:9" ht="25.5" x14ac:dyDescent="0.2">
      <c r="A33" s="35">
        <v>18</v>
      </c>
      <c r="B33" s="91" t="s">
        <v>109</v>
      </c>
      <c r="C33" s="88" t="s">
        <v>223</v>
      </c>
      <c r="D33" s="88" t="s">
        <v>121</v>
      </c>
      <c r="E33" s="88" t="s">
        <v>94</v>
      </c>
      <c r="F33" s="336">
        <f>F34</f>
        <v>16.7</v>
      </c>
      <c r="G33" s="170">
        <f>G34</f>
        <v>16.7</v>
      </c>
      <c r="H33" s="247"/>
    </row>
    <row r="34" spans="1:9" s="21" customFormat="1" ht="38.25" x14ac:dyDescent="0.2">
      <c r="A34" s="35">
        <v>19</v>
      </c>
      <c r="B34" s="91" t="s">
        <v>110</v>
      </c>
      <c r="C34" s="88" t="s">
        <v>223</v>
      </c>
      <c r="D34" s="88" t="s">
        <v>100</v>
      </c>
      <c r="E34" s="88" t="s">
        <v>94</v>
      </c>
      <c r="F34" s="336">
        <f>'[1]прил 10 ВЕДОМ 2019-20'!G60</f>
        <v>16.7</v>
      </c>
      <c r="G34" s="92">
        <f>'[1]прил 10 ВЕДОМ 2019-20'!H60</f>
        <v>16.7</v>
      </c>
    </row>
    <row r="35" spans="1:9" s="21" customFormat="1" ht="114.75" x14ac:dyDescent="0.2">
      <c r="A35" s="35">
        <v>20</v>
      </c>
      <c r="B35" s="96" t="s">
        <v>302</v>
      </c>
      <c r="C35" s="88" t="s">
        <v>299</v>
      </c>
      <c r="D35" s="88"/>
      <c r="E35" s="88" t="s">
        <v>297</v>
      </c>
      <c r="F35" s="336">
        <f>F36</f>
        <v>0.5</v>
      </c>
      <c r="G35" s="355">
        <f>G36</f>
        <v>0.5</v>
      </c>
    </row>
    <row r="36" spans="1:9" s="21" customFormat="1" ht="25.5" x14ac:dyDescent="0.2">
      <c r="A36" s="35">
        <v>21</v>
      </c>
      <c r="B36" s="91" t="s">
        <v>109</v>
      </c>
      <c r="C36" s="88" t="s">
        <v>299</v>
      </c>
      <c r="D36" s="88" t="s">
        <v>121</v>
      </c>
      <c r="E36" s="88" t="s">
        <v>297</v>
      </c>
      <c r="F36" s="336">
        <f>F37</f>
        <v>0.5</v>
      </c>
      <c r="G36" s="356">
        <f>G37</f>
        <v>0.5</v>
      </c>
    </row>
    <row r="37" spans="1:9" s="21" customFormat="1" ht="38.25" x14ac:dyDescent="0.2">
      <c r="A37" s="35">
        <v>22</v>
      </c>
      <c r="B37" s="91" t="s">
        <v>110</v>
      </c>
      <c r="C37" s="88" t="s">
        <v>299</v>
      </c>
      <c r="D37" s="88" t="s">
        <v>100</v>
      </c>
      <c r="E37" s="88" t="s">
        <v>297</v>
      </c>
      <c r="F37" s="336">
        <f>'[1]прил 10 ВЕДОМ 2019-20'!G68</f>
        <v>0.5</v>
      </c>
      <c r="G37" s="357">
        <f>'[1]прил 10 ВЕДОМ 2019-20'!H68</f>
        <v>0.5</v>
      </c>
    </row>
    <row r="38" spans="1:9" ht="73.5" customHeight="1" x14ac:dyDescent="0.2">
      <c r="A38" s="35">
        <v>23</v>
      </c>
      <c r="B38" s="96" t="s">
        <v>2</v>
      </c>
      <c r="C38" s="88" t="s">
        <v>235</v>
      </c>
      <c r="D38" s="89"/>
      <c r="E38" s="88" t="s">
        <v>96</v>
      </c>
      <c r="F38" s="336">
        <f>F39</f>
        <v>3</v>
      </c>
      <c r="G38" s="92">
        <f>G39</f>
        <v>3</v>
      </c>
      <c r="H38" s="247"/>
    </row>
    <row r="39" spans="1:9" s="103" customFormat="1" ht="27" customHeight="1" x14ac:dyDescent="0.2">
      <c r="A39" s="35">
        <v>24</v>
      </c>
      <c r="B39" s="91" t="s">
        <v>109</v>
      </c>
      <c r="C39" s="88" t="s">
        <v>235</v>
      </c>
      <c r="D39" s="88" t="s">
        <v>121</v>
      </c>
      <c r="E39" s="88" t="s">
        <v>96</v>
      </c>
      <c r="F39" s="336">
        <f>F40</f>
        <v>3</v>
      </c>
      <c r="G39" s="92">
        <f>G40</f>
        <v>3</v>
      </c>
    </row>
    <row r="40" spans="1:9" s="103" customFormat="1" ht="29.25" customHeight="1" x14ac:dyDescent="0.2">
      <c r="A40" s="35">
        <v>25</v>
      </c>
      <c r="B40" s="91" t="s">
        <v>110</v>
      </c>
      <c r="C40" s="88" t="s">
        <v>235</v>
      </c>
      <c r="D40" s="88" t="s">
        <v>100</v>
      </c>
      <c r="E40" s="88" t="s">
        <v>96</v>
      </c>
      <c r="F40" s="336">
        <f>'[1]прил 10 ВЕДОМ 2019-20'!G97</f>
        <v>3</v>
      </c>
      <c r="G40" s="92">
        <f>'[1]прил 10 ВЕДОМ 2019-20'!H97</f>
        <v>3</v>
      </c>
    </row>
    <row r="41" spans="1:9" s="20" customFormat="1" ht="29.25" customHeight="1" x14ac:dyDescent="0.2">
      <c r="A41" s="35">
        <v>26</v>
      </c>
      <c r="B41" s="358" t="s">
        <v>132</v>
      </c>
      <c r="C41" s="89" t="s">
        <v>231</v>
      </c>
      <c r="D41" s="89" t="s">
        <v>116</v>
      </c>
      <c r="E41" s="89"/>
      <c r="F41" s="335">
        <f t="shared" ref="F41:G44" si="2">F42</f>
        <v>2020.1</v>
      </c>
      <c r="G41" s="90">
        <f t="shared" si="2"/>
        <v>2020.1</v>
      </c>
      <c r="H41" s="359"/>
    </row>
    <row r="42" spans="1:9" s="103" customFormat="1" ht="22.5" customHeight="1" x14ac:dyDescent="0.2">
      <c r="A42" s="35">
        <v>27</v>
      </c>
      <c r="B42" s="351" t="s">
        <v>131</v>
      </c>
      <c r="C42" s="88" t="s">
        <v>232</v>
      </c>
      <c r="D42" s="88" t="s">
        <v>116</v>
      </c>
      <c r="E42" s="88" t="s">
        <v>133</v>
      </c>
      <c r="F42" s="336">
        <f t="shared" si="2"/>
        <v>2020.1</v>
      </c>
      <c r="G42" s="92">
        <f t="shared" si="2"/>
        <v>2020.1</v>
      </c>
      <c r="H42" s="354"/>
    </row>
    <row r="43" spans="1:9" ht="92.25" customHeight="1" x14ac:dyDescent="0.2">
      <c r="A43" s="35">
        <v>28</v>
      </c>
      <c r="B43" s="91" t="s">
        <v>394</v>
      </c>
      <c r="C43" s="88" t="s">
        <v>311</v>
      </c>
      <c r="D43" s="88" t="s">
        <v>116</v>
      </c>
      <c r="E43" s="88" t="s">
        <v>133</v>
      </c>
      <c r="F43" s="336">
        <f t="shared" si="2"/>
        <v>2020.1</v>
      </c>
      <c r="G43" s="92">
        <f t="shared" si="2"/>
        <v>2020.1</v>
      </c>
    </row>
    <row r="44" spans="1:9" ht="18" customHeight="1" x14ac:dyDescent="0.2">
      <c r="A44" s="35">
        <v>29</v>
      </c>
      <c r="B44" s="91" t="s">
        <v>314</v>
      </c>
      <c r="C44" s="88" t="s">
        <v>311</v>
      </c>
      <c r="D44" s="88" t="s">
        <v>401</v>
      </c>
      <c r="E44" s="88" t="s">
        <v>133</v>
      </c>
      <c r="F44" s="336">
        <f t="shared" si="2"/>
        <v>2020.1</v>
      </c>
      <c r="G44" s="92">
        <f t="shared" si="2"/>
        <v>2020.1</v>
      </c>
    </row>
    <row r="45" spans="1:9" ht="18" customHeight="1" x14ac:dyDescent="0.2">
      <c r="A45" s="35">
        <v>30</v>
      </c>
      <c r="B45" s="91" t="s">
        <v>48</v>
      </c>
      <c r="C45" s="88" t="s">
        <v>311</v>
      </c>
      <c r="D45" s="88" t="s">
        <v>402</v>
      </c>
      <c r="E45" s="88" t="s">
        <v>133</v>
      </c>
      <c r="F45" s="336">
        <f>'[1]прил 10 ВЕДОМ 2019-20'!G89</f>
        <v>2020.1</v>
      </c>
      <c r="G45" s="92">
        <f>'[1]прил 10 ВЕДОМ 2019-20'!H89</f>
        <v>2020.1</v>
      </c>
    </row>
    <row r="46" spans="1:9" s="21" customFormat="1" ht="35.25" customHeight="1" x14ac:dyDescent="0.2">
      <c r="A46" s="35">
        <v>31</v>
      </c>
      <c r="B46" s="358" t="s">
        <v>155</v>
      </c>
      <c r="C46" s="89">
        <v>7600000000</v>
      </c>
      <c r="D46" s="89"/>
      <c r="E46" s="89"/>
      <c r="F46" s="335">
        <f>F47</f>
        <v>2945.4000000000005</v>
      </c>
      <c r="G46" s="90">
        <f>G47</f>
        <v>2807.3</v>
      </c>
      <c r="H46" s="349"/>
      <c r="I46" s="350"/>
    </row>
    <row r="47" spans="1:9" ht="32.25" customHeight="1" x14ac:dyDescent="0.2">
      <c r="A47" s="35">
        <v>32</v>
      </c>
      <c r="B47" s="351" t="s">
        <v>156</v>
      </c>
      <c r="C47" s="88">
        <v>7610000000</v>
      </c>
      <c r="D47" s="88"/>
      <c r="E47" s="88"/>
      <c r="F47" s="336">
        <f>F53+F56+F59+F67+F64+F48</f>
        <v>2945.4000000000005</v>
      </c>
      <c r="G47" s="104">
        <f>G53+G56+G59+G67+G64+G48</f>
        <v>2807.3</v>
      </c>
      <c r="H47" s="353"/>
      <c r="I47" s="16"/>
    </row>
    <row r="48" spans="1:9" ht="54" customHeight="1" x14ac:dyDescent="0.2">
      <c r="A48" s="35">
        <v>33</v>
      </c>
      <c r="B48" s="91" t="s">
        <v>173</v>
      </c>
      <c r="C48" s="88">
        <v>7610051180</v>
      </c>
      <c r="D48" s="88" t="s">
        <v>116</v>
      </c>
      <c r="E48" s="88" t="s">
        <v>126</v>
      </c>
      <c r="F48" s="360">
        <f>F49+F51</f>
        <v>64.3</v>
      </c>
      <c r="G48" s="361">
        <f>G49+G51</f>
        <v>67.300000000000011</v>
      </c>
      <c r="H48" s="247"/>
    </row>
    <row r="49" spans="1:8" ht="51.75" customHeight="1" x14ac:dyDescent="0.2">
      <c r="A49" s="35">
        <v>34</v>
      </c>
      <c r="B49" s="91" t="s">
        <v>105</v>
      </c>
      <c r="C49" s="88">
        <v>7610051180</v>
      </c>
      <c r="D49" s="88" t="s">
        <v>117</v>
      </c>
      <c r="E49" s="88" t="s">
        <v>126</v>
      </c>
      <c r="F49" s="360">
        <f>F50</f>
        <v>48.7</v>
      </c>
      <c r="G49" s="362">
        <f>G50</f>
        <v>48.7</v>
      </c>
      <c r="H49" s="247"/>
    </row>
    <row r="50" spans="1:8" ht="25.5" customHeight="1" x14ac:dyDescent="0.2">
      <c r="A50" s="35">
        <v>35</v>
      </c>
      <c r="B50" s="91" t="s">
        <v>106</v>
      </c>
      <c r="C50" s="88">
        <v>7610051180</v>
      </c>
      <c r="D50" s="88" t="s">
        <v>39</v>
      </c>
      <c r="E50" s="88" t="s">
        <v>126</v>
      </c>
      <c r="F50" s="360">
        <f>'[1]прил 10 ВЕДОМ 2019-20'!G50</f>
        <v>48.7</v>
      </c>
      <c r="G50" s="362">
        <f>'[1]прил 10 ВЕДОМ 2019-20'!H50</f>
        <v>48.7</v>
      </c>
      <c r="H50" s="247"/>
    </row>
    <row r="51" spans="1:8" ht="25.5" customHeight="1" x14ac:dyDescent="0.2">
      <c r="A51" s="35">
        <v>36</v>
      </c>
      <c r="B51" s="91" t="s">
        <v>109</v>
      </c>
      <c r="C51" s="88">
        <v>7610051180</v>
      </c>
      <c r="D51" s="88" t="s">
        <v>121</v>
      </c>
      <c r="E51" s="88" t="s">
        <v>126</v>
      </c>
      <c r="F51" s="360">
        <f>F52</f>
        <v>15.6</v>
      </c>
      <c r="G51" s="363">
        <f>G52</f>
        <v>18.600000000000001</v>
      </c>
      <c r="H51" s="247"/>
    </row>
    <row r="52" spans="1:8" s="103" customFormat="1" ht="25.5" customHeight="1" x14ac:dyDescent="0.2">
      <c r="A52" s="35">
        <v>37</v>
      </c>
      <c r="B52" s="91" t="s">
        <v>110</v>
      </c>
      <c r="C52" s="88">
        <v>7610051180</v>
      </c>
      <c r="D52" s="88" t="s">
        <v>100</v>
      </c>
      <c r="E52" s="88" t="s">
        <v>126</v>
      </c>
      <c r="F52" s="360">
        <f>'[1]прил 10 ВЕДОМ 2019-20'!G52</f>
        <v>15.6</v>
      </c>
      <c r="G52" s="364">
        <f>'[1]прил 10 ВЕДОМ 2019-20'!H52</f>
        <v>18.600000000000001</v>
      </c>
    </row>
    <row r="53" spans="1:8" s="103" customFormat="1" ht="82.5" customHeight="1" x14ac:dyDescent="0.2">
      <c r="A53" s="35">
        <v>38</v>
      </c>
      <c r="B53" s="351" t="s">
        <v>159</v>
      </c>
      <c r="C53" s="88">
        <v>7610075140</v>
      </c>
      <c r="D53" s="88" t="s">
        <v>116</v>
      </c>
      <c r="E53" s="88" t="s">
        <v>120</v>
      </c>
      <c r="F53" s="336">
        <f>F54</f>
        <v>2.4</v>
      </c>
      <c r="G53" s="92">
        <f>G54</f>
        <v>2.4</v>
      </c>
      <c r="H53" s="354"/>
    </row>
    <row r="54" spans="1:8" ht="33.75" customHeight="1" x14ac:dyDescent="0.2">
      <c r="A54" s="35">
        <v>39</v>
      </c>
      <c r="B54" s="351" t="s">
        <v>109</v>
      </c>
      <c r="C54" s="88">
        <v>7610075140</v>
      </c>
      <c r="D54" s="88" t="s">
        <v>121</v>
      </c>
      <c r="E54" s="88" t="s">
        <v>120</v>
      </c>
      <c r="F54" s="336">
        <f>F55</f>
        <v>2.4</v>
      </c>
      <c r="G54" s="92">
        <f>G55</f>
        <v>2.4</v>
      </c>
    </row>
    <row r="55" spans="1:8" ht="43.5" customHeight="1" x14ac:dyDescent="0.2">
      <c r="A55" s="35">
        <v>40</v>
      </c>
      <c r="B55" s="351" t="s">
        <v>110</v>
      </c>
      <c r="C55" s="88">
        <v>7610075140</v>
      </c>
      <c r="D55" s="88" t="s">
        <v>100</v>
      </c>
      <c r="E55" s="88" t="s">
        <v>120</v>
      </c>
      <c r="F55" s="336">
        <f>'[1]прил 10 ВЕДОМ 2019-20'!G29</f>
        <v>2.4</v>
      </c>
      <c r="G55" s="92">
        <f>'[1]прил 10 ВЕДОМ 2019-20'!H29</f>
        <v>2.4</v>
      </c>
    </row>
    <row r="56" spans="1:8" ht="56.25" customHeight="1" x14ac:dyDescent="0.2">
      <c r="A56" s="35">
        <v>41</v>
      </c>
      <c r="B56" s="351" t="s">
        <v>104</v>
      </c>
      <c r="C56" s="88">
        <v>7610080210</v>
      </c>
      <c r="D56" s="88" t="s">
        <v>116</v>
      </c>
      <c r="E56" s="88" t="s">
        <v>119</v>
      </c>
      <c r="F56" s="336">
        <f>F57</f>
        <v>584.20000000000005</v>
      </c>
      <c r="G56" s="92">
        <f>G57</f>
        <v>584.20000000000005</v>
      </c>
    </row>
    <row r="57" spans="1:8" ht="69" customHeight="1" x14ac:dyDescent="0.2">
      <c r="A57" s="35">
        <v>42</v>
      </c>
      <c r="B57" s="351" t="s">
        <v>105</v>
      </c>
      <c r="C57" s="88">
        <v>7610080210</v>
      </c>
      <c r="D57" s="88" t="s">
        <v>117</v>
      </c>
      <c r="E57" s="88" t="s">
        <v>119</v>
      </c>
      <c r="F57" s="336">
        <f>F58</f>
        <v>584.20000000000005</v>
      </c>
      <c r="G57" s="92">
        <f>G58</f>
        <v>584.20000000000005</v>
      </c>
    </row>
    <row r="58" spans="1:8" ht="27" customHeight="1" x14ac:dyDescent="0.2">
      <c r="A58" s="35">
        <v>43</v>
      </c>
      <c r="B58" s="351" t="s">
        <v>106</v>
      </c>
      <c r="C58" s="88">
        <v>7610080210</v>
      </c>
      <c r="D58" s="88" t="s">
        <v>39</v>
      </c>
      <c r="E58" s="88" t="s">
        <v>119</v>
      </c>
      <c r="F58" s="336">
        <f>'[1]прил 10 ВЕДОМ 2019-20'!G23</f>
        <v>584.20000000000005</v>
      </c>
      <c r="G58" s="92">
        <f>'[1]прил 10 ВЕДОМ 2019-20'!H23</f>
        <v>584.20000000000005</v>
      </c>
    </row>
    <row r="59" spans="1:8" ht="59.25" customHeight="1" x14ac:dyDescent="0.2">
      <c r="A59" s="35">
        <v>44</v>
      </c>
      <c r="B59" s="351" t="s">
        <v>104</v>
      </c>
      <c r="C59" s="88">
        <v>7610080210</v>
      </c>
      <c r="D59" s="88"/>
      <c r="E59" s="88" t="s">
        <v>120</v>
      </c>
      <c r="F59" s="336">
        <f>F60+F62</f>
        <v>1550.6000000000001</v>
      </c>
      <c r="G59" s="104">
        <f>G60+G62</f>
        <v>1409.5</v>
      </c>
      <c r="H59" s="352"/>
    </row>
    <row r="60" spans="1:8" ht="69" customHeight="1" x14ac:dyDescent="0.2">
      <c r="A60" s="35">
        <v>45</v>
      </c>
      <c r="B60" s="351" t="s">
        <v>105</v>
      </c>
      <c r="C60" s="88">
        <v>7610080210</v>
      </c>
      <c r="D60" s="88" t="s">
        <v>117</v>
      </c>
      <c r="E60" s="88" t="s">
        <v>120</v>
      </c>
      <c r="F60" s="336">
        <f>F61</f>
        <v>1366.9</v>
      </c>
      <c r="G60" s="92">
        <f>G61</f>
        <v>1366.9</v>
      </c>
    </row>
    <row r="61" spans="1:8" ht="35.25" customHeight="1" x14ac:dyDescent="0.2">
      <c r="A61" s="35">
        <v>46</v>
      </c>
      <c r="B61" s="351" t="s">
        <v>106</v>
      </c>
      <c r="C61" s="88">
        <v>7610080210</v>
      </c>
      <c r="D61" s="88" t="s">
        <v>39</v>
      </c>
      <c r="E61" s="88" t="s">
        <v>120</v>
      </c>
      <c r="F61" s="336">
        <f>'[1]прил 10 ВЕДОМ 2019-20'!G32</f>
        <v>1366.9</v>
      </c>
      <c r="G61" s="92">
        <f>'[1]прил 10 ВЕДОМ 2019-20'!H32</f>
        <v>1366.9</v>
      </c>
    </row>
    <row r="62" spans="1:8" s="20" customFormat="1" ht="24.75" customHeight="1" x14ac:dyDescent="0.2">
      <c r="A62" s="35">
        <v>47</v>
      </c>
      <c r="B62" s="91" t="s">
        <v>109</v>
      </c>
      <c r="C62" s="88">
        <v>7610080210</v>
      </c>
      <c r="D62" s="88" t="s">
        <v>121</v>
      </c>
      <c r="E62" s="88" t="s">
        <v>120</v>
      </c>
      <c r="F62" s="336">
        <f>F63</f>
        <v>183.7</v>
      </c>
      <c r="G62" s="170">
        <f>G63</f>
        <v>42.6</v>
      </c>
    </row>
    <row r="63" spans="1:8" ht="27" customHeight="1" x14ac:dyDescent="0.2">
      <c r="A63" s="35">
        <v>48</v>
      </c>
      <c r="B63" s="91" t="s">
        <v>110</v>
      </c>
      <c r="C63" s="88">
        <v>7610080210</v>
      </c>
      <c r="D63" s="88" t="s">
        <v>100</v>
      </c>
      <c r="E63" s="88" t="s">
        <v>120</v>
      </c>
      <c r="F63" s="104">
        <f>'[1]прил 10 ВЕДОМ 2019-20'!G34</f>
        <v>183.7</v>
      </c>
      <c r="G63" s="92">
        <f>'[1]прил 10 ВЕДОМ 2019-20'!H34</f>
        <v>42.6</v>
      </c>
      <c r="H63" s="247"/>
    </row>
    <row r="64" spans="1:8" s="20" customFormat="1" ht="42" customHeight="1" x14ac:dyDescent="0.2">
      <c r="A64" s="35">
        <v>49</v>
      </c>
      <c r="B64" s="91" t="s">
        <v>4</v>
      </c>
      <c r="C64" s="88">
        <v>7610080270</v>
      </c>
      <c r="D64" s="88"/>
      <c r="E64" s="88" t="s">
        <v>120</v>
      </c>
      <c r="F64" s="336">
        <f>F65</f>
        <v>738.9</v>
      </c>
      <c r="G64" s="92">
        <f>G65</f>
        <v>738.9</v>
      </c>
      <c r="H64" s="359"/>
    </row>
    <row r="65" spans="1:11" s="20" customFormat="1" ht="42" customHeight="1" x14ac:dyDescent="0.2">
      <c r="A65" s="35">
        <v>50</v>
      </c>
      <c r="B65" s="91" t="s">
        <v>4</v>
      </c>
      <c r="C65" s="88">
        <v>7610080270</v>
      </c>
      <c r="D65" s="88" t="s">
        <v>117</v>
      </c>
      <c r="E65" s="88" t="s">
        <v>120</v>
      </c>
      <c r="F65" s="336">
        <f>F66</f>
        <v>738.9</v>
      </c>
      <c r="G65" s="92">
        <f>G66</f>
        <v>738.9</v>
      </c>
      <c r="H65" s="359"/>
    </row>
    <row r="66" spans="1:11" s="20" customFormat="1" ht="30" customHeight="1" x14ac:dyDescent="0.2">
      <c r="A66" s="35">
        <v>51</v>
      </c>
      <c r="B66" s="91" t="s">
        <v>106</v>
      </c>
      <c r="C66" s="88">
        <v>7610080270</v>
      </c>
      <c r="D66" s="88" t="s">
        <v>39</v>
      </c>
      <c r="E66" s="88" t="s">
        <v>120</v>
      </c>
      <c r="F66" s="336">
        <f>'[1]прил 10 ВЕДОМ 2019-20'!G37</f>
        <v>738.9</v>
      </c>
      <c r="G66" s="92">
        <f>'[1]прил 10 ВЕДОМ 2019-20'!H37</f>
        <v>738.9</v>
      </c>
      <c r="H66" s="359"/>
    </row>
    <row r="67" spans="1:11" ht="53.25" customHeight="1" x14ac:dyDescent="0.2">
      <c r="A67" s="35">
        <v>52</v>
      </c>
      <c r="B67" s="351" t="s">
        <v>160</v>
      </c>
      <c r="C67" s="88">
        <v>7610081120</v>
      </c>
      <c r="D67" s="88"/>
      <c r="E67" s="88" t="s">
        <v>124</v>
      </c>
      <c r="F67" s="336">
        <v>5</v>
      </c>
      <c r="G67" s="92">
        <v>5</v>
      </c>
    </row>
    <row r="68" spans="1:11" ht="32.25" customHeight="1" x14ac:dyDescent="0.2">
      <c r="A68" s="35">
        <v>53</v>
      </c>
      <c r="B68" s="351" t="s">
        <v>111</v>
      </c>
      <c r="C68" s="88">
        <v>7610081120</v>
      </c>
      <c r="D68" s="88" t="s">
        <v>122</v>
      </c>
      <c r="E68" s="88" t="s">
        <v>124</v>
      </c>
      <c r="F68" s="336">
        <v>5</v>
      </c>
      <c r="G68" s="92">
        <v>5</v>
      </c>
    </row>
    <row r="69" spans="1:11" ht="27.75" customHeight="1" x14ac:dyDescent="0.2">
      <c r="A69" s="35">
        <v>54</v>
      </c>
      <c r="B69" s="351" t="s">
        <v>112</v>
      </c>
      <c r="C69" s="88">
        <v>7610081120</v>
      </c>
      <c r="D69" s="88" t="s">
        <v>123</v>
      </c>
      <c r="E69" s="88" t="s">
        <v>124</v>
      </c>
      <c r="F69" s="336">
        <v>5</v>
      </c>
      <c r="G69" s="92">
        <v>5</v>
      </c>
    </row>
    <row r="70" spans="1:11" ht="27.75" customHeight="1" x14ac:dyDescent="0.2">
      <c r="A70" s="35">
        <v>55</v>
      </c>
      <c r="B70" s="91" t="s">
        <v>390</v>
      </c>
      <c r="C70" s="88"/>
      <c r="D70" s="88"/>
      <c r="E70" s="88"/>
      <c r="F70" s="336">
        <f>'[1]прил 10 ВЕДОМ 2019-20'!G100</f>
        <v>138.4</v>
      </c>
      <c r="G70" s="92">
        <f>'[1]прил 10 ВЕДОМ 2019-20'!H100</f>
        <v>277</v>
      </c>
    </row>
    <row r="71" spans="1:11" ht="13.5" thickBot="1" x14ac:dyDescent="0.25">
      <c r="A71" s="471" t="s">
        <v>79</v>
      </c>
      <c r="B71" s="472"/>
      <c r="C71" s="472"/>
      <c r="D71" s="472"/>
      <c r="E71" s="472"/>
      <c r="F71" s="365">
        <f>F46+F41+F16+F70</f>
        <v>5553.2</v>
      </c>
      <c r="G71" s="366">
        <f>G46+G41+G16+G70</f>
        <v>5556.2</v>
      </c>
      <c r="I71" s="158"/>
      <c r="J71" s="158"/>
      <c r="K71" s="158"/>
    </row>
    <row r="72" spans="1:11" x14ac:dyDescent="0.2">
      <c r="A72" s="17"/>
      <c r="B72" s="17"/>
      <c r="C72" s="18"/>
      <c r="E72" s="37"/>
      <c r="F72" s="367"/>
      <c r="G72" s="367"/>
      <c r="I72" s="158"/>
      <c r="J72" s="158"/>
      <c r="K72" s="158"/>
    </row>
    <row r="73" spans="1:11" x14ac:dyDescent="0.2">
      <c r="A73" s="17"/>
      <c r="B73" s="17"/>
      <c r="C73" s="18"/>
      <c r="E73" s="17"/>
      <c r="F73" s="16"/>
      <c r="G73" s="16"/>
      <c r="I73" s="158"/>
      <c r="J73" s="158"/>
      <c r="K73" s="158"/>
    </row>
    <row r="74" spans="1:11" x14ac:dyDescent="0.2">
      <c r="A74" s="17"/>
      <c r="B74" s="17"/>
      <c r="C74" s="18"/>
      <c r="E74" s="17"/>
      <c r="I74" s="158"/>
      <c r="J74" s="158"/>
      <c r="K74" s="158"/>
    </row>
    <row r="75" spans="1:11" x14ac:dyDescent="0.2">
      <c r="A75" s="17"/>
      <c r="B75" s="17"/>
      <c r="C75" s="18"/>
      <c r="E75" s="17"/>
      <c r="I75" s="158"/>
      <c r="J75" s="158"/>
      <c r="K75" s="158"/>
    </row>
    <row r="76" spans="1:11" x14ac:dyDescent="0.2">
      <c r="A76" s="17"/>
      <c r="B76" s="17"/>
      <c r="C76" s="18"/>
      <c r="E76" s="17"/>
      <c r="I76" s="158"/>
      <c r="J76" s="158"/>
      <c r="K76" s="158"/>
    </row>
    <row r="77" spans="1:11" x14ac:dyDescent="0.2">
      <c r="A77" s="17"/>
      <c r="B77" s="17"/>
      <c r="C77" s="18"/>
      <c r="E77" s="17"/>
      <c r="I77" s="158"/>
      <c r="J77" s="158"/>
      <c r="K77" s="158"/>
    </row>
    <row r="78" spans="1:11" x14ac:dyDescent="0.2">
      <c r="A78" s="17"/>
      <c r="B78" s="17"/>
      <c r="C78" s="18"/>
      <c r="E78" s="17"/>
      <c r="I78" s="158"/>
      <c r="J78" s="158"/>
      <c r="K78" s="158"/>
    </row>
    <row r="79" spans="1:11" x14ac:dyDescent="0.2">
      <c r="A79" s="17"/>
      <c r="B79" s="17"/>
      <c r="C79" s="18"/>
      <c r="E79" s="17"/>
      <c r="I79" s="158"/>
      <c r="J79" s="158"/>
      <c r="K79" s="158"/>
    </row>
    <row r="80" spans="1:11" x14ac:dyDescent="0.2">
      <c r="A80" s="17"/>
      <c r="B80" s="17"/>
      <c r="C80" s="18"/>
      <c r="E80" s="17"/>
      <c r="I80" s="158"/>
      <c r="J80" s="158"/>
      <c r="K80" s="158"/>
    </row>
    <row r="81" spans="1:8" x14ac:dyDescent="0.2">
      <c r="A81" s="17"/>
      <c r="B81" s="17"/>
      <c r="C81" s="18"/>
      <c r="E81" s="17"/>
    </row>
    <row r="82" spans="1:8" x14ac:dyDescent="0.2">
      <c r="A82" s="17"/>
      <c r="B82" s="17"/>
      <c r="C82" s="18"/>
      <c r="E82" s="17"/>
    </row>
    <row r="83" spans="1:8" s="16" customFormat="1" x14ac:dyDescent="0.2">
      <c r="A83" s="17"/>
      <c r="B83" s="17"/>
      <c r="C83" s="18"/>
      <c r="E83" s="17"/>
      <c r="F83" s="247"/>
      <c r="G83" s="247"/>
      <c r="H83" s="15"/>
    </row>
    <row r="84" spans="1:8" s="16" customFormat="1" x14ac:dyDescent="0.2">
      <c r="A84" s="17"/>
      <c r="B84" s="17"/>
      <c r="C84" s="18"/>
      <c r="E84" s="17"/>
      <c r="F84" s="247"/>
      <c r="G84" s="247"/>
      <c r="H84" s="15"/>
    </row>
    <row r="85" spans="1:8" s="16" customFormat="1" x14ac:dyDescent="0.2">
      <c r="A85" s="17"/>
      <c r="B85" s="17"/>
      <c r="C85" s="18"/>
      <c r="E85" s="17"/>
      <c r="F85" s="247"/>
      <c r="G85" s="247"/>
      <c r="H85" s="15"/>
    </row>
    <row r="86" spans="1:8" s="16" customFormat="1" x14ac:dyDescent="0.2">
      <c r="A86" s="17"/>
      <c r="B86" s="17"/>
      <c r="C86" s="18"/>
      <c r="E86" s="17"/>
      <c r="F86" s="247"/>
      <c r="G86" s="247"/>
      <c r="H86" s="15"/>
    </row>
    <row r="87" spans="1:8" s="16" customFormat="1" x14ac:dyDescent="0.2">
      <c r="A87" s="17"/>
      <c r="B87" s="17"/>
      <c r="C87" s="18"/>
      <c r="E87" s="17"/>
      <c r="F87" s="247"/>
      <c r="G87" s="247"/>
      <c r="H87" s="15"/>
    </row>
    <row r="88" spans="1:8" s="16" customFormat="1" x14ac:dyDescent="0.2">
      <c r="A88" s="17"/>
      <c r="B88" s="17"/>
      <c r="C88" s="18"/>
      <c r="E88" s="17"/>
      <c r="F88" s="247"/>
      <c r="G88" s="247"/>
      <c r="H88" s="15"/>
    </row>
    <row r="89" spans="1:8" s="16" customFormat="1" x14ac:dyDescent="0.2">
      <c r="A89" s="17"/>
      <c r="B89" s="17"/>
      <c r="C89" s="18"/>
      <c r="E89" s="17"/>
      <c r="F89" s="247"/>
      <c r="G89" s="247"/>
      <c r="H89" s="15"/>
    </row>
    <row r="90" spans="1:8" s="16" customFormat="1" x14ac:dyDescent="0.2">
      <c r="A90" s="17"/>
      <c r="B90" s="17"/>
      <c r="C90" s="18"/>
      <c r="E90" s="17"/>
      <c r="F90" s="247"/>
      <c r="G90" s="247"/>
      <c r="H90" s="15"/>
    </row>
    <row r="91" spans="1:8" s="16" customFormat="1" x14ac:dyDescent="0.2">
      <c r="A91" s="17"/>
      <c r="B91" s="17"/>
      <c r="C91" s="18"/>
      <c r="E91" s="17"/>
      <c r="F91" s="247"/>
      <c r="G91" s="247"/>
      <c r="H91" s="15"/>
    </row>
    <row r="92" spans="1:8" s="16" customFormat="1" x14ac:dyDescent="0.2">
      <c r="A92" s="17"/>
      <c r="B92" s="17"/>
      <c r="C92" s="18"/>
      <c r="E92" s="17"/>
      <c r="F92" s="247"/>
      <c r="G92" s="247"/>
      <c r="H92" s="15"/>
    </row>
    <row r="93" spans="1:8" s="16" customFormat="1" x14ac:dyDescent="0.2">
      <c r="A93" s="17"/>
      <c r="B93" s="17"/>
      <c r="C93" s="18"/>
      <c r="E93" s="17"/>
      <c r="F93" s="247"/>
      <c r="G93" s="247"/>
      <c r="H93" s="15"/>
    </row>
    <row r="94" spans="1:8" s="16" customFormat="1" x14ac:dyDescent="0.2">
      <c r="A94" s="17"/>
      <c r="B94" s="17"/>
      <c r="C94" s="18"/>
      <c r="E94" s="17"/>
      <c r="F94" s="247"/>
      <c r="G94" s="247"/>
      <c r="H94" s="15"/>
    </row>
    <row r="95" spans="1:8" s="16" customFormat="1" x14ac:dyDescent="0.2">
      <c r="A95" s="17"/>
      <c r="B95" s="17"/>
      <c r="C95" s="18"/>
      <c r="E95" s="17"/>
      <c r="F95" s="247"/>
      <c r="G95" s="247"/>
      <c r="H95" s="15"/>
    </row>
    <row r="96" spans="1:8" s="16" customFormat="1" x14ac:dyDescent="0.2">
      <c r="A96" s="17"/>
      <c r="B96" s="17"/>
      <c r="C96" s="18"/>
      <c r="E96" s="17"/>
      <c r="F96" s="247"/>
      <c r="G96" s="247"/>
      <c r="H96" s="15"/>
    </row>
    <row r="97" spans="1:8" s="16" customFormat="1" x14ac:dyDescent="0.2">
      <c r="A97" s="17"/>
      <c r="B97" s="17"/>
      <c r="C97" s="18"/>
      <c r="E97" s="17"/>
      <c r="F97" s="247"/>
      <c r="G97" s="247"/>
      <c r="H97" s="15"/>
    </row>
    <row r="98" spans="1:8" s="16" customFormat="1" x14ac:dyDescent="0.2">
      <c r="A98" s="17"/>
      <c r="B98" s="17"/>
      <c r="C98" s="18"/>
      <c r="E98" s="17"/>
      <c r="F98" s="247"/>
      <c r="G98" s="247"/>
      <c r="H98" s="15"/>
    </row>
    <row r="99" spans="1:8" s="16" customFormat="1" x14ac:dyDescent="0.2">
      <c r="A99" s="17"/>
      <c r="B99" s="17"/>
      <c r="C99" s="18"/>
      <c r="E99" s="17"/>
      <c r="F99" s="247"/>
      <c r="G99" s="247"/>
      <c r="H99" s="15"/>
    </row>
    <row r="100" spans="1:8" s="16" customFormat="1" x14ac:dyDescent="0.2">
      <c r="A100" s="17"/>
      <c r="B100" s="17"/>
      <c r="C100" s="18"/>
      <c r="E100" s="17"/>
      <c r="F100" s="247"/>
      <c r="G100" s="247"/>
      <c r="H100" s="15"/>
    </row>
    <row r="101" spans="1:8" s="16" customFormat="1" x14ac:dyDescent="0.2">
      <c r="A101" s="17"/>
      <c r="B101" s="17"/>
      <c r="C101" s="18"/>
      <c r="E101" s="17"/>
      <c r="F101" s="247"/>
      <c r="G101" s="247"/>
      <c r="H101" s="15"/>
    </row>
    <row r="102" spans="1:8" s="16" customFormat="1" x14ac:dyDescent="0.2">
      <c r="A102" s="17"/>
      <c r="B102" s="17"/>
      <c r="C102" s="18"/>
      <c r="E102" s="17"/>
      <c r="F102" s="247"/>
      <c r="G102" s="247"/>
      <c r="H102" s="15"/>
    </row>
    <row r="103" spans="1:8" s="16" customFormat="1" x14ac:dyDescent="0.2">
      <c r="A103" s="17"/>
      <c r="B103" s="17"/>
      <c r="C103" s="18"/>
      <c r="E103" s="17"/>
      <c r="F103" s="247"/>
      <c r="G103" s="247"/>
      <c r="H103" s="15"/>
    </row>
    <row r="104" spans="1:8" s="16" customFormat="1" x14ac:dyDescent="0.2">
      <c r="A104" s="17"/>
      <c r="B104" s="17"/>
      <c r="C104" s="18"/>
      <c r="E104" s="17"/>
      <c r="F104" s="247"/>
      <c r="G104" s="247"/>
      <c r="H104" s="15"/>
    </row>
    <row r="105" spans="1:8" s="16" customFormat="1" x14ac:dyDescent="0.2">
      <c r="A105" s="17"/>
      <c r="B105" s="17"/>
      <c r="C105" s="18"/>
      <c r="E105" s="17"/>
      <c r="F105" s="247"/>
      <c r="G105" s="247"/>
      <c r="H105" s="15"/>
    </row>
    <row r="106" spans="1:8" s="16" customFormat="1" x14ac:dyDescent="0.2">
      <c r="A106" s="17"/>
      <c r="B106" s="17"/>
      <c r="C106" s="18"/>
      <c r="E106" s="17"/>
      <c r="F106" s="247"/>
      <c r="G106" s="247"/>
      <c r="H106" s="15"/>
    </row>
    <row r="107" spans="1:8" s="16" customFormat="1" x14ac:dyDescent="0.2">
      <c r="A107" s="17"/>
      <c r="B107" s="17"/>
      <c r="C107" s="18"/>
      <c r="E107" s="17"/>
      <c r="F107" s="247"/>
      <c r="G107" s="247"/>
      <c r="H107" s="15"/>
    </row>
    <row r="108" spans="1:8" s="16" customFormat="1" x14ac:dyDescent="0.2">
      <c r="A108" s="17"/>
      <c r="B108" s="17"/>
      <c r="C108" s="18"/>
      <c r="E108" s="17"/>
      <c r="F108" s="247"/>
      <c r="G108" s="247"/>
      <c r="H108" s="15"/>
    </row>
    <row r="109" spans="1:8" s="16" customFormat="1" x14ac:dyDescent="0.2">
      <c r="A109" s="17"/>
      <c r="B109" s="17"/>
      <c r="C109" s="18"/>
      <c r="E109" s="17"/>
      <c r="F109" s="247"/>
      <c r="G109" s="247"/>
      <c r="H109" s="15"/>
    </row>
    <row r="110" spans="1:8" s="16" customFormat="1" x14ac:dyDescent="0.2">
      <c r="A110" s="17"/>
      <c r="B110" s="17"/>
      <c r="C110" s="18"/>
      <c r="E110" s="17"/>
      <c r="F110" s="247"/>
      <c r="G110" s="247"/>
      <c r="H110" s="15"/>
    </row>
    <row r="111" spans="1:8" s="16" customFormat="1" x14ac:dyDescent="0.2">
      <c r="A111" s="17"/>
      <c r="B111" s="17"/>
      <c r="C111" s="18"/>
      <c r="E111" s="17"/>
      <c r="F111" s="247"/>
      <c r="G111" s="247"/>
      <c r="H111" s="15"/>
    </row>
    <row r="112" spans="1:8" s="16" customFormat="1" x14ac:dyDescent="0.2">
      <c r="A112" s="17"/>
      <c r="B112" s="17"/>
      <c r="C112" s="18"/>
      <c r="E112" s="17"/>
      <c r="F112" s="247"/>
      <c r="G112" s="247"/>
      <c r="H112" s="15"/>
    </row>
    <row r="113" spans="1:8" s="16" customFormat="1" x14ac:dyDescent="0.2">
      <c r="A113" s="17"/>
      <c r="B113" s="17"/>
      <c r="C113" s="18"/>
      <c r="E113" s="17"/>
      <c r="F113" s="247"/>
      <c r="G113" s="247"/>
      <c r="H113" s="15"/>
    </row>
    <row r="114" spans="1:8" s="16" customFormat="1" x14ac:dyDescent="0.2">
      <c r="A114" s="17"/>
      <c r="B114" s="17"/>
      <c r="C114" s="18"/>
      <c r="E114" s="17"/>
      <c r="F114" s="247"/>
      <c r="G114" s="247"/>
      <c r="H114" s="15"/>
    </row>
    <row r="115" spans="1:8" s="16" customFormat="1" x14ac:dyDescent="0.2">
      <c r="A115" s="17"/>
      <c r="B115" s="17"/>
      <c r="C115" s="18"/>
      <c r="E115" s="17"/>
      <c r="F115" s="247"/>
      <c r="G115" s="247"/>
      <c r="H115" s="15"/>
    </row>
    <row r="116" spans="1:8" s="16" customFormat="1" x14ac:dyDescent="0.2">
      <c r="A116" s="17"/>
      <c r="B116" s="17"/>
      <c r="C116" s="18"/>
      <c r="E116" s="17"/>
      <c r="F116" s="247"/>
      <c r="G116" s="247"/>
      <c r="H116" s="15"/>
    </row>
    <row r="117" spans="1:8" s="16" customFormat="1" x14ac:dyDescent="0.2">
      <c r="A117" s="17"/>
      <c r="B117" s="17"/>
      <c r="C117" s="18"/>
      <c r="E117" s="17"/>
      <c r="F117" s="247"/>
      <c r="G117" s="247"/>
      <c r="H117" s="15"/>
    </row>
    <row r="118" spans="1:8" s="16" customFormat="1" x14ac:dyDescent="0.2">
      <c r="A118" s="17"/>
      <c r="B118" s="17"/>
      <c r="C118" s="18"/>
      <c r="E118" s="17"/>
      <c r="F118" s="247"/>
      <c r="G118" s="247"/>
      <c r="H118" s="15"/>
    </row>
    <row r="119" spans="1:8" s="16" customFormat="1" x14ac:dyDescent="0.2">
      <c r="A119" s="17"/>
      <c r="B119" s="17"/>
      <c r="C119" s="18"/>
      <c r="E119" s="17"/>
      <c r="F119" s="247"/>
      <c r="G119" s="247"/>
      <c r="H119" s="15"/>
    </row>
    <row r="120" spans="1:8" s="16" customFormat="1" x14ac:dyDescent="0.2">
      <c r="A120" s="17"/>
      <c r="B120" s="17"/>
      <c r="C120" s="18"/>
      <c r="E120" s="17"/>
      <c r="F120" s="247"/>
      <c r="G120" s="247"/>
      <c r="H120" s="15"/>
    </row>
    <row r="121" spans="1:8" s="16" customFormat="1" x14ac:dyDescent="0.2">
      <c r="A121" s="17"/>
      <c r="B121" s="17"/>
      <c r="C121" s="18"/>
      <c r="E121" s="17"/>
      <c r="F121" s="247"/>
      <c r="G121" s="247"/>
      <c r="H121" s="15"/>
    </row>
    <row r="122" spans="1:8" s="16" customFormat="1" x14ac:dyDescent="0.2">
      <c r="A122" s="17"/>
      <c r="B122" s="17"/>
      <c r="C122" s="18"/>
      <c r="E122" s="17"/>
      <c r="F122" s="247"/>
      <c r="G122" s="247"/>
      <c r="H122" s="15"/>
    </row>
    <row r="123" spans="1:8" s="16" customFormat="1" x14ac:dyDescent="0.2">
      <c r="A123" s="17"/>
      <c r="B123" s="17"/>
      <c r="C123" s="18"/>
      <c r="E123" s="17"/>
      <c r="F123" s="247"/>
      <c r="G123" s="247"/>
      <c r="H123" s="15"/>
    </row>
    <row r="124" spans="1:8" s="16" customFormat="1" x14ac:dyDescent="0.2">
      <c r="A124" s="17"/>
      <c r="B124" s="17"/>
      <c r="C124" s="18"/>
      <c r="E124" s="17"/>
      <c r="F124" s="247"/>
      <c r="G124" s="247"/>
      <c r="H124" s="15"/>
    </row>
    <row r="125" spans="1:8" s="16" customFormat="1" x14ac:dyDescent="0.2">
      <c r="A125" s="17"/>
      <c r="B125" s="17"/>
      <c r="C125" s="18"/>
      <c r="E125" s="17"/>
      <c r="F125" s="247"/>
      <c r="G125" s="247"/>
      <c r="H125" s="15"/>
    </row>
    <row r="126" spans="1:8" s="16" customFormat="1" x14ac:dyDescent="0.2">
      <c r="A126" s="17"/>
      <c r="B126" s="17"/>
      <c r="C126" s="18"/>
      <c r="E126" s="17"/>
      <c r="F126" s="247"/>
      <c r="G126" s="247"/>
      <c r="H126" s="15"/>
    </row>
    <row r="127" spans="1:8" s="16" customFormat="1" x14ac:dyDescent="0.2">
      <c r="A127" s="17"/>
      <c r="B127" s="17"/>
      <c r="C127" s="18"/>
      <c r="E127" s="17"/>
      <c r="F127" s="247"/>
      <c r="G127" s="247"/>
      <c r="H127" s="15"/>
    </row>
    <row r="128" spans="1:8" s="16" customFormat="1" x14ac:dyDescent="0.2">
      <c r="A128" s="17"/>
      <c r="B128" s="17"/>
      <c r="C128" s="18"/>
      <c r="E128" s="17"/>
      <c r="F128" s="247"/>
      <c r="G128" s="247"/>
      <c r="H128" s="15"/>
    </row>
    <row r="129" spans="1:8" s="16" customFormat="1" x14ac:dyDescent="0.2">
      <c r="A129" s="17"/>
      <c r="B129" s="17"/>
      <c r="C129" s="18"/>
      <c r="E129" s="17"/>
      <c r="F129" s="247"/>
      <c r="G129" s="247"/>
      <c r="H129" s="15"/>
    </row>
    <row r="130" spans="1:8" s="16" customFormat="1" x14ac:dyDescent="0.2">
      <c r="A130" s="17"/>
      <c r="B130" s="17"/>
      <c r="C130" s="18"/>
      <c r="E130" s="17"/>
      <c r="F130" s="247"/>
      <c r="G130" s="247"/>
      <c r="H130" s="15"/>
    </row>
    <row r="131" spans="1:8" s="16" customFormat="1" x14ac:dyDescent="0.2">
      <c r="A131" s="17"/>
      <c r="B131" s="17"/>
      <c r="C131" s="18"/>
      <c r="E131" s="17"/>
      <c r="F131" s="247"/>
      <c r="G131" s="247"/>
      <c r="H131" s="15"/>
    </row>
    <row r="132" spans="1:8" s="16" customFormat="1" x14ac:dyDescent="0.2">
      <c r="A132" s="17"/>
      <c r="B132" s="17"/>
      <c r="C132" s="18"/>
      <c r="E132" s="17"/>
      <c r="F132" s="247"/>
      <c r="G132" s="247"/>
      <c r="H132" s="15"/>
    </row>
    <row r="133" spans="1:8" s="16" customFormat="1" x14ac:dyDescent="0.2">
      <c r="A133" s="17"/>
      <c r="B133" s="17"/>
      <c r="C133" s="18"/>
      <c r="E133" s="17"/>
      <c r="F133" s="247"/>
      <c r="G133" s="247"/>
      <c r="H133" s="15"/>
    </row>
    <row r="134" spans="1:8" s="16" customFormat="1" x14ac:dyDescent="0.2">
      <c r="A134" s="17"/>
      <c r="B134" s="17"/>
      <c r="C134" s="18"/>
      <c r="E134" s="17"/>
      <c r="F134" s="247"/>
      <c r="G134" s="247"/>
      <c r="H134" s="15"/>
    </row>
    <row r="135" spans="1:8" s="16" customFormat="1" x14ac:dyDescent="0.2">
      <c r="A135" s="17"/>
      <c r="B135" s="17"/>
      <c r="C135" s="18"/>
      <c r="E135" s="17"/>
      <c r="F135" s="247"/>
      <c r="G135" s="247"/>
      <c r="H135" s="15"/>
    </row>
    <row r="136" spans="1:8" s="16" customFormat="1" x14ac:dyDescent="0.2">
      <c r="A136" s="17"/>
      <c r="B136" s="17"/>
      <c r="C136" s="18"/>
      <c r="E136" s="17"/>
      <c r="F136" s="247"/>
      <c r="G136" s="247"/>
      <c r="H136" s="15"/>
    </row>
    <row r="137" spans="1:8" s="16" customFormat="1" x14ac:dyDescent="0.2">
      <c r="A137" s="17"/>
      <c r="B137" s="17"/>
      <c r="C137" s="18"/>
      <c r="E137" s="17"/>
      <c r="F137" s="247"/>
      <c r="G137" s="247"/>
      <c r="H137" s="15"/>
    </row>
    <row r="138" spans="1:8" s="16" customFormat="1" x14ac:dyDescent="0.2">
      <c r="A138" s="17"/>
      <c r="B138" s="17"/>
      <c r="C138" s="18"/>
      <c r="E138" s="17"/>
      <c r="F138" s="247"/>
      <c r="G138" s="247"/>
      <c r="H138" s="15"/>
    </row>
    <row r="139" spans="1:8" s="16" customFormat="1" x14ac:dyDescent="0.2">
      <c r="A139" s="17"/>
      <c r="B139" s="17"/>
      <c r="C139" s="18"/>
      <c r="E139" s="17"/>
      <c r="F139" s="247"/>
      <c r="G139" s="247"/>
      <c r="H139" s="15"/>
    </row>
    <row r="140" spans="1:8" s="16" customFormat="1" x14ac:dyDescent="0.2">
      <c r="A140" s="17"/>
      <c r="B140" s="17"/>
      <c r="C140" s="18"/>
      <c r="E140" s="17"/>
      <c r="F140" s="247"/>
      <c r="G140" s="247"/>
      <c r="H140" s="15"/>
    </row>
    <row r="141" spans="1:8" s="16" customFormat="1" x14ac:dyDescent="0.2">
      <c r="A141" s="17"/>
      <c r="B141" s="17"/>
      <c r="C141" s="18"/>
      <c r="E141" s="17"/>
      <c r="F141" s="247"/>
      <c r="G141" s="247"/>
      <c r="H141" s="15"/>
    </row>
    <row r="142" spans="1:8" s="16" customFormat="1" x14ac:dyDescent="0.2">
      <c r="A142" s="17"/>
      <c r="B142" s="17"/>
      <c r="C142" s="18"/>
      <c r="E142" s="17"/>
      <c r="F142" s="247"/>
      <c r="G142" s="247"/>
      <c r="H142" s="15"/>
    </row>
    <row r="143" spans="1:8" s="16" customFormat="1" x14ac:dyDescent="0.2">
      <c r="A143" s="17"/>
      <c r="B143" s="17"/>
      <c r="C143" s="18"/>
      <c r="E143" s="17"/>
      <c r="F143" s="247"/>
      <c r="G143" s="247"/>
      <c r="H143" s="15"/>
    </row>
    <row r="144" spans="1:8" s="16" customFormat="1" x14ac:dyDescent="0.2">
      <c r="A144" s="17"/>
      <c r="B144" s="17"/>
      <c r="C144" s="18"/>
      <c r="E144" s="17"/>
      <c r="F144" s="247"/>
      <c r="G144" s="247"/>
      <c r="H144" s="15"/>
    </row>
    <row r="145" spans="1:8" s="16" customFormat="1" x14ac:dyDescent="0.2">
      <c r="A145" s="17"/>
      <c r="B145" s="17"/>
      <c r="C145" s="18"/>
      <c r="E145" s="17"/>
      <c r="F145" s="247"/>
      <c r="G145" s="247"/>
      <c r="H145" s="15"/>
    </row>
    <row r="146" spans="1:8" s="16" customFormat="1" x14ac:dyDescent="0.2">
      <c r="A146" s="17"/>
      <c r="B146" s="17"/>
      <c r="C146" s="18"/>
      <c r="E146" s="17"/>
      <c r="F146" s="247"/>
      <c r="G146" s="247"/>
      <c r="H146" s="15"/>
    </row>
    <row r="147" spans="1:8" s="16" customFormat="1" x14ac:dyDescent="0.2">
      <c r="A147" s="17"/>
      <c r="B147" s="17"/>
      <c r="C147" s="18"/>
      <c r="E147" s="17"/>
      <c r="F147" s="247"/>
      <c r="G147" s="247"/>
      <c r="H147" s="15"/>
    </row>
    <row r="148" spans="1:8" s="16" customFormat="1" x14ac:dyDescent="0.2">
      <c r="A148" s="17"/>
      <c r="B148" s="17"/>
      <c r="C148" s="18"/>
      <c r="E148" s="17"/>
      <c r="F148" s="247"/>
      <c r="G148" s="247"/>
      <c r="H148" s="15"/>
    </row>
    <row r="149" spans="1:8" s="16" customFormat="1" x14ac:dyDescent="0.2">
      <c r="A149" s="17"/>
      <c r="B149" s="17"/>
      <c r="C149" s="18"/>
      <c r="E149" s="17"/>
      <c r="F149" s="247"/>
      <c r="G149" s="247"/>
      <c r="H149" s="15"/>
    </row>
    <row r="150" spans="1:8" s="16" customFormat="1" x14ac:dyDescent="0.2">
      <c r="A150" s="17"/>
      <c r="B150" s="17"/>
      <c r="C150" s="18"/>
      <c r="E150" s="17"/>
      <c r="F150" s="247"/>
      <c r="G150" s="247"/>
      <c r="H150" s="15"/>
    </row>
    <row r="151" spans="1:8" s="16" customFormat="1" x14ac:dyDescent="0.2">
      <c r="A151" s="17"/>
      <c r="B151" s="17"/>
      <c r="C151" s="18"/>
      <c r="E151" s="17"/>
      <c r="F151" s="247"/>
      <c r="G151" s="247"/>
      <c r="H151" s="15"/>
    </row>
  </sheetData>
  <mergeCells count="18">
    <mergeCell ref="G13:G14"/>
    <mergeCell ref="A71:E71"/>
    <mergeCell ref="E8:G8"/>
    <mergeCell ref="E9:G9"/>
    <mergeCell ref="A11:G11"/>
    <mergeCell ref="F12:G12"/>
    <mergeCell ref="A13:A14"/>
    <mergeCell ref="B13:B14"/>
    <mergeCell ref="C13:C14"/>
    <mergeCell ref="D13:D14"/>
    <mergeCell ref="E13:E14"/>
    <mergeCell ref="F13:F14"/>
    <mergeCell ref="D7:G7"/>
    <mergeCell ref="E1:G1"/>
    <mergeCell ref="D2:G2"/>
    <mergeCell ref="E3:G3"/>
    <mergeCell ref="E4:G4"/>
    <mergeCell ref="E6:G6"/>
  </mergeCells>
  <conditionalFormatting sqref="F73:G65536 F12:G13 F10:G10 A16:A70">
    <cfRule type="cellIs" dxfId="4" priority="5" stopIfTrue="1" operator="equal">
      <formula>0</formula>
    </cfRule>
  </conditionalFormatting>
  <conditionalFormatting sqref="A62:A63">
    <cfRule type="cellIs" dxfId="3" priority="4" stopIfTrue="1" operator="equal">
      <formula>0</formula>
    </cfRule>
  </conditionalFormatting>
  <conditionalFormatting sqref="A35:A37">
    <cfRule type="cellIs" dxfId="2" priority="3" stopIfTrue="1" operator="equal">
      <formula>0</formula>
    </cfRule>
  </conditionalFormatting>
  <conditionalFormatting sqref="A48:A52">
    <cfRule type="cellIs" dxfId="1" priority="2" stopIfTrue="1" operator="equal">
      <formula>0</formula>
    </cfRule>
  </conditionalFormatting>
  <conditionalFormatting sqref="F5:G5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G15" sqref="G15"/>
    </sheetView>
  </sheetViews>
  <sheetFormatPr defaultRowHeight="15.75" x14ac:dyDescent="0.25"/>
  <cols>
    <col min="1" max="1" width="6.140625" style="78" customWidth="1"/>
    <col min="2" max="2" width="22.140625" style="77" customWidth="1"/>
    <col min="3" max="3" width="43" style="76" customWidth="1"/>
    <col min="4" max="4" width="13.140625" style="76" customWidth="1"/>
    <col min="5" max="16384" width="9.140625" style="76"/>
  </cols>
  <sheetData>
    <row r="1" spans="1:4" x14ac:dyDescent="0.25">
      <c r="C1" s="400" t="s">
        <v>241</v>
      </c>
      <c r="D1" s="400"/>
    </row>
    <row r="2" spans="1:4" x14ac:dyDescent="0.25">
      <c r="C2" s="401" t="s">
        <v>198</v>
      </c>
      <c r="D2" s="401"/>
    </row>
    <row r="3" spans="1:4" x14ac:dyDescent="0.25">
      <c r="C3" s="401" t="s">
        <v>98</v>
      </c>
      <c r="D3" s="401"/>
    </row>
    <row r="4" spans="1:4" x14ac:dyDescent="0.25">
      <c r="C4" s="402" t="s">
        <v>349</v>
      </c>
      <c r="D4" s="402"/>
    </row>
    <row r="5" spans="1:4" x14ac:dyDescent="0.25">
      <c r="C5" s="403"/>
      <c r="D5" s="403"/>
    </row>
    <row r="6" spans="1:4" s="126" customFormat="1" ht="12.75" customHeight="1" x14ac:dyDescent="0.2">
      <c r="A6" s="124"/>
      <c r="B6" s="125"/>
      <c r="C6" s="400" t="s">
        <v>241</v>
      </c>
      <c r="D6" s="400"/>
    </row>
    <row r="7" spans="1:4" s="126" customFormat="1" ht="12.75" customHeight="1" x14ac:dyDescent="0.2">
      <c r="A7" s="124"/>
      <c r="B7" s="125"/>
      <c r="C7" s="401" t="s">
        <v>199</v>
      </c>
      <c r="D7" s="401"/>
    </row>
    <row r="8" spans="1:4" s="126" customFormat="1" ht="12.75" customHeight="1" x14ac:dyDescent="0.2">
      <c r="A8" s="124"/>
      <c r="B8" s="125"/>
      <c r="C8" s="401" t="s">
        <v>98</v>
      </c>
      <c r="D8" s="401"/>
    </row>
    <row r="9" spans="1:4" s="126" customFormat="1" ht="12.75" customHeight="1" x14ac:dyDescent="0.2">
      <c r="A9" s="124"/>
      <c r="B9" s="127"/>
      <c r="C9" s="402" t="s">
        <v>317</v>
      </c>
      <c r="D9" s="402"/>
    </row>
    <row r="11" spans="1:4" ht="35.25" customHeight="1" x14ac:dyDescent="0.3">
      <c r="A11" s="404" t="s">
        <v>316</v>
      </c>
      <c r="B11" s="404"/>
      <c r="C11" s="404"/>
    </row>
    <row r="12" spans="1:4" s="126" customFormat="1" ht="12.75" x14ac:dyDescent="0.2">
      <c r="A12" s="129"/>
      <c r="B12" s="129"/>
      <c r="C12" s="129"/>
    </row>
    <row r="13" spans="1:4" s="132" customFormat="1" ht="16.5" thickBot="1" x14ac:dyDescent="0.3">
      <c r="A13" s="130"/>
      <c r="B13" s="131"/>
      <c r="C13" s="131"/>
      <c r="D13" s="248"/>
    </row>
    <row r="14" spans="1:4" s="136" customFormat="1" ht="78.75" customHeight="1" x14ac:dyDescent="0.2">
      <c r="A14" s="133" t="s">
        <v>5</v>
      </c>
      <c r="B14" s="134" t="s">
        <v>247</v>
      </c>
      <c r="C14" s="135" t="s">
        <v>248</v>
      </c>
      <c r="D14" s="202" t="s">
        <v>249</v>
      </c>
    </row>
    <row r="15" spans="1:4" s="140" customFormat="1" ht="13.5" customHeight="1" x14ac:dyDescent="0.2">
      <c r="A15" s="137"/>
      <c r="B15" s="138" t="s">
        <v>6</v>
      </c>
      <c r="C15" s="139" t="s">
        <v>7</v>
      </c>
      <c r="D15" s="203">
        <v>3</v>
      </c>
    </row>
    <row r="16" spans="1:4" s="144" customFormat="1" ht="31.5" x14ac:dyDescent="0.25">
      <c r="A16" s="141">
        <v>1</v>
      </c>
      <c r="B16" s="142" t="s">
        <v>250</v>
      </c>
      <c r="C16" s="143" t="s">
        <v>251</v>
      </c>
      <c r="D16" s="204">
        <v>85.599999999999454</v>
      </c>
    </row>
    <row r="17" spans="1:4" s="144" customFormat="1" x14ac:dyDescent="0.25">
      <c r="A17" s="145">
        <f t="shared" ref="A17:A24" si="0">A16+1</f>
        <v>2</v>
      </c>
      <c r="B17" s="146" t="s">
        <v>252</v>
      </c>
      <c r="C17" s="147" t="s">
        <v>253</v>
      </c>
      <c r="D17" s="204">
        <v>-7947.1</v>
      </c>
    </row>
    <row r="18" spans="1:4" s="144" customFormat="1" ht="31.5" x14ac:dyDescent="0.25">
      <c r="A18" s="145">
        <f t="shared" si="0"/>
        <v>3</v>
      </c>
      <c r="B18" s="146" t="s">
        <v>254</v>
      </c>
      <c r="C18" s="147" t="s">
        <v>255</v>
      </c>
      <c r="D18" s="204">
        <v>-7947.1</v>
      </c>
    </row>
    <row r="19" spans="1:4" s="144" customFormat="1" ht="31.5" x14ac:dyDescent="0.25">
      <c r="A19" s="145">
        <f t="shared" si="0"/>
        <v>4</v>
      </c>
      <c r="B19" s="146" t="s">
        <v>256</v>
      </c>
      <c r="C19" s="147" t="s">
        <v>257</v>
      </c>
      <c r="D19" s="204">
        <v>-7947.1</v>
      </c>
    </row>
    <row r="20" spans="1:4" s="144" customFormat="1" ht="31.5" x14ac:dyDescent="0.25">
      <c r="A20" s="145">
        <f t="shared" si="0"/>
        <v>5</v>
      </c>
      <c r="B20" s="146" t="s">
        <v>258</v>
      </c>
      <c r="C20" s="147" t="s">
        <v>259</v>
      </c>
      <c r="D20" s="205">
        <v>-7947.1</v>
      </c>
    </row>
    <row r="21" spans="1:4" s="144" customFormat="1" x14ac:dyDescent="0.25">
      <c r="A21" s="145">
        <f t="shared" si="0"/>
        <v>6</v>
      </c>
      <c r="B21" s="146" t="s">
        <v>260</v>
      </c>
      <c r="C21" s="147" t="s">
        <v>261</v>
      </c>
      <c r="D21" s="204">
        <v>8032.7</v>
      </c>
    </row>
    <row r="22" spans="1:4" s="144" customFormat="1" ht="31.5" x14ac:dyDescent="0.25">
      <c r="A22" s="145">
        <f t="shared" si="0"/>
        <v>7</v>
      </c>
      <c r="B22" s="146" t="s">
        <v>262</v>
      </c>
      <c r="C22" s="147" t="s">
        <v>263</v>
      </c>
      <c r="D22" s="204">
        <v>8032.7</v>
      </c>
    </row>
    <row r="23" spans="1:4" s="144" customFormat="1" ht="31.5" x14ac:dyDescent="0.25">
      <c r="A23" s="145">
        <f t="shared" si="0"/>
        <v>8</v>
      </c>
      <c r="B23" s="146" t="s">
        <v>264</v>
      </c>
      <c r="C23" s="147" t="s">
        <v>265</v>
      </c>
      <c r="D23" s="204">
        <v>8032.7</v>
      </c>
    </row>
    <row r="24" spans="1:4" s="144" customFormat="1" ht="31.5" x14ac:dyDescent="0.25">
      <c r="A24" s="145">
        <f t="shared" si="0"/>
        <v>9</v>
      </c>
      <c r="B24" s="146" t="s">
        <v>266</v>
      </c>
      <c r="C24" s="147" t="s">
        <v>267</v>
      </c>
      <c r="D24" s="205">
        <v>8032.7</v>
      </c>
    </row>
    <row r="25" spans="1:4" s="144" customFormat="1" ht="19.5" thickBot="1" x14ac:dyDescent="0.35">
      <c r="A25" s="397" t="s">
        <v>268</v>
      </c>
      <c r="B25" s="398"/>
      <c r="C25" s="399"/>
      <c r="D25" s="206">
        <v>85.599999999999454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zoomScaleNormal="100" zoomScaleSheetLayoutView="100" workbookViewId="0">
      <selection activeCell="G14" sqref="G14"/>
    </sheetView>
  </sheetViews>
  <sheetFormatPr defaultRowHeight="15.75" x14ac:dyDescent="0.25"/>
  <cols>
    <col min="1" max="1" width="4.5703125" style="78" customWidth="1"/>
    <col min="2" max="2" width="22.140625" style="77" customWidth="1"/>
    <col min="3" max="3" width="42" style="76" customWidth="1"/>
    <col min="4" max="4" width="12" style="128" customWidth="1"/>
    <col min="5" max="5" width="10.85546875" style="128" customWidth="1"/>
    <col min="6" max="6" width="9.140625" style="76"/>
    <col min="7" max="7" width="14.5703125" style="76" customWidth="1"/>
    <col min="8" max="256" width="9.140625" style="76"/>
    <col min="257" max="257" width="4.5703125" style="76" customWidth="1"/>
    <col min="258" max="258" width="22.140625" style="76" customWidth="1"/>
    <col min="259" max="259" width="42" style="76" customWidth="1"/>
    <col min="260" max="260" width="12" style="76" customWidth="1"/>
    <col min="261" max="261" width="10.85546875" style="76" customWidth="1"/>
    <col min="262" max="262" width="9.140625" style="76"/>
    <col min="263" max="263" width="14.5703125" style="76" customWidth="1"/>
    <col min="264" max="512" width="9.140625" style="76"/>
    <col min="513" max="513" width="4.5703125" style="76" customWidth="1"/>
    <col min="514" max="514" width="22.140625" style="76" customWidth="1"/>
    <col min="515" max="515" width="42" style="76" customWidth="1"/>
    <col min="516" max="516" width="12" style="76" customWidth="1"/>
    <col min="517" max="517" width="10.85546875" style="76" customWidth="1"/>
    <col min="518" max="518" width="9.140625" style="76"/>
    <col min="519" max="519" width="14.5703125" style="76" customWidth="1"/>
    <col min="520" max="768" width="9.140625" style="76"/>
    <col min="769" max="769" width="4.5703125" style="76" customWidth="1"/>
    <col min="770" max="770" width="22.140625" style="76" customWidth="1"/>
    <col min="771" max="771" width="42" style="76" customWidth="1"/>
    <col min="772" max="772" width="12" style="76" customWidth="1"/>
    <col min="773" max="773" width="10.85546875" style="76" customWidth="1"/>
    <col min="774" max="774" width="9.140625" style="76"/>
    <col min="775" max="775" width="14.5703125" style="76" customWidth="1"/>
    <col min="776" max="1024" width="9.140625" style="76"/>
    <col min="1025" max="1025" width="4.5703125" style="76" customWidth="1"/>
    <col min="1026" max="1026" width="22.140625" style="76" customWidth="1"/>
    <col min="1027" max="1027" width="42" style="76" customWidth="1"/>
    <col min="1028" max="1028" width="12" style="76" customWidth="1"/>
    <col min="1029" max="1029" width="10.85546875" style="76" customWidth="1"/>
    <col min="1030" max="1030" width="9.140625" style="76"/>
    <col min="1031" max="1031" width="14.5703125" style="76" customWidth="1"/>
    <col min="1032" max="1280" width="9.140625" style="76"/>
    <col min="1281" max="1281" width="4.5703125" style="76" customWidth="1"/>
    <col min="1282" max="1282" width="22.140625" style="76" customWidth="1"/>
    <col min="1283" max="1283" width="42" style="76" customWidth="1"/>
    <col min="1284" max="1284" width="12" style="76" customWidth="1"/>
    <col min="1285" max="1285" width="10.85546875" style="76" customWidth="1"/>
    <col min="1286" max="1286" width="9.140625" style="76"/>
    <col min="1287" max="1287" width="14.5703125" style="76" customWidth="1"/>
    <col min="1288" max="1536" width="9.140625" style="76"/>
    <col min="1537" max="1537" width="4.5703125" style="76" customWidth="1"/>
    <col min="1538" max="1538" width="22.140625" style="76" customWidth="1"/>
    <col min="1539" max="1539" width="42" style="76" customWidth="1"/>
    <col min="1540" max="1540" width="12" style="76" customWidth="1"/>
    <col min="1541" max="1541" width="10.85546875" style="76" customWidth="1"/>
    <col min="1542" max="1542" width="9.140625" style="76"/>
    <col min="1543" max="1543" width="14.5703125" style="76" customWidth="1"/>
    <col min="1544" max="1792" width="9.140625" style="76"/>
    <col min="1793" max="1793" width="4.5703125" style="76" customWidth="1"/>
    <col min="1794" max="1794" width="22.140625" style="76" customWidth="1"/>
    <col min="1795" max="1795" width="42" style="76" customWidth="1"/>
    <col min="1796" max="1796" width="12" style="76" customWidth="1"/>
    <col min="1797" max="1797" width="10.85546875" style="76" customWidth="1"/>
    <col min="1798" max="1798" width="9.140625" style="76"/>
    <col min="1799" max="1799" width="14.5703125" style="76" customWidth="1"/>
    <col min="1800" max="2048" width="9.140625" style="76"/>
    <col min="2049" max="2049" width="4.5703125" style="76" customWidth="1"/>
    <col min="2050" max="2050" width="22.140625" style="76" customWidth="1"/>
    <col min="2051" max="2051" width="42" style="76" customWidth="1"/>
    <col min="2052" max="2052" width="12" style="76" customWidth="1"/>
    <col min="2053" max="2053" width="10.85546875" style="76" customWidth="1"/>
    <col min="2054" max="2054" width="9.140625" style="76"/>
    <col min="2055" max="2055" width="14.5703125" style="76" customWidth="1"/>
    <col min="2056" max="2304" width="9.140625" style="76"/>
    <col min="2305" max="2305" width="4.5703125" style="76" customWidth="1"/>
    <col min="2306" max="2306" width="22.140625" style="76" customWidth="1"/>
    <col min="2307" max="2307" width="42" style="76" customWidth="1"/>
    <col min="2308" max="2308" width="12" style="76" customWidth="1"/>
    <col min="2309" max="2309" width="10.85546875" style="76" customWidth="1"/>
    <col min="2310" max="2310" width="9.140625" style="76"/>
    <col min="2311" max="2311" width="14.5703125" style="76" customWidth="1"/>
    <col min="2312" max="2560" width="9.140625" style="76"/>
    <col min="2561" max="2561" width="4.5703125" style="76" customWidth="1"/>
    <col min="2562" max="2562" width="22.140625" style="76" customWidth="1"/>
    <col min="2563" max="2563" width="42" style="76" customWidth="1"/>
    <col min="2564" max="2564" width="12" style="76" customWidth="1"/>
    <col min="2565" max="2565" width="10.85546875" style="76" customWidth="1"/>
    <col min="2566" max="2566" width="9.140625" style="76"/>
    <col min="2567" max="2567" width="14.5703125" style="76" customWidth="1"/>
    <col min="2568" max="2816" width="9.140625" style="76"/>
    <col min="2817" max="2817" width="4.5703125" style="76" customWidth="1"/>
    <col min="2818" max="2818" width="22.140625" style="76" customWidth="1"/>
    <col min="2819" max="2819" width="42" style="76" customWidth="1"/>
    <col min="2820" max="2820" width="12" style="76" customWidth="1"/>
    <col min="2821" max="2821" width="10.85546875" style="76" customWidth="1"/>
    <col min="2822" max="2822" width="9.140625" style="76"/>
    <col min="2823" max="2823" width="14.5703125" style="76" customWidth="1"/>
    <col min="2824" max="3072" width="9.140625" style="76"/>
    <col min="3073" max="3073" width="4.5703125" style="76" customWidth="1"/>
    <col min="3074" max="3074" width="22.140625" style="76" customWidth="1"/>
    <col min="3075" max="3075" width="42" style="76" customWidth="1"/>
    <col min="3076" max="3076" width="12" style="76" customWidth="1"/>
    <col min="3077" max="3077" width="10.85546875" style="76" customWidth="1"/>
    <col min="3078" max="3078" width="9.140625" style="76"/>
    <col min="3079" max="3079" width="14.5703125" style="76" customWidth="1"/>
    <col min="3080" max="3328" width="9.140625" style="76"/>
    <col min="3329" max="3329" width="4.5703125" style="76" customWidth="1"/>
    <col min="3330" max="3330" width="22.140625" style="76" customWidth="1"/>
    <col min="3331" max="3331" width="42" style="76" customWidth="1"/>
    <col min="3332" max="3332" width="12" style="76" customWidth="1"/>
    <col min="3333" max="3333" width="10.85546875" style="76" customWidth="1"/>
    <col min="3334" max="3334" width="9.140625" style="76"/>
    <col min="3335" max="3335" width="14.5703125" style="76" customWidth="1"/>
    <col min="3336" max="3584" width="9.140625" style="76"/>
    <col min="3585" max="3585" width="4.5703125" style="76" customWidth="1"/>
    <col min="3586" max="3586" width="22.140625" style="76" customWidth="1"/>
    <col min="3587" max="3587" width="42" style="76" customWidth="1"/>
    <col min="3588" max="3588" width="12" style="76" customWidth="1"/>
    <col min="3589" max="3589" width="10.85546875" style="76" customWidth="1"/>
    <col min="3590" max="3590" width="9.140625" style="76"/>
    <col min="3591" max="3591" width="14.5703125" style="76" customWidth="1"/>
    <col min="3592" max="3840" width="9.140625" style="76"/>
    <col min="3841" max="3841" width="4.5703125" style="76" customWidth="1"/>
    <col min="3842" max="3842" width="22.140625" style="76" customWidth="1"/>
    <col min="3843" max="3843" width="42" style="76" customWidth="1"/>
    <col min="3844" max="3844" width="12" style="76" customWidth="1"/>
    <col min="3845" max="3845" width="10.85546875" style="76" customWidth="1"/>
    <col min="3846" max="3846" width="9.140625" style="76"/>
    <col min="3847" max="3847" width="14.5703125" style="76" customWidth="1"/>
    <col min="3848" max="4096" width="9.140625" style="76"/>
    <col min="4097" max="4097" width="4.5703125" style="76" customWidth="1"/>
    <col min="4098" max="4098" width="22.140625" style="76" customWidth="1"/>
    <col min="4099" max="4099" width="42" style="76" customWidth="1"/>
    <col min="4100" max="4100" width="12" style="76" customWidth="1"/>
    <col min="4101" max="4101" width="10.85546875" style="76" customWidth="1"/>
    <col min="4102" max="4102" width="9.140625" style="76"/>
    <col min="4103" max="4103" width="14.5703125" style="76" customWidth="1"/>
    <col min="4104" max="4352" width="9.140625" style="76"/>
    <col min="4353" max="4353" width="4.5703125" style="76" customWidth="1"/>
    <col min="4354" max="4354" width="22.140625" style="76" customWidth="1"/>
    <col min="4355" max="4355" width="42" style="76" customWidth="1"/>
    <col min="4356" max="4356" width="12" style="76" customWidth="1"/>
    <col min="4357" max="4357" width="10.85546875" style="76" customWidth="1"/>
    <col min="4358" max="4358" width="9.140625" style="76"/>
    <col min="4359" max="4359" width="14.5703125" style="76" customWidth="1"/>
    <col min="4360" max="4608" width="9.140625" style="76"/>
    <col min="4609" max="4609" width="4.5703125" style="76" customWidth="1"/>
    <col min="4610" max="4610" width="22.140625" style="76" customWidth="1"/>
    <col min="4611" max="4611" width="42" style="76" customWidth="1"/>
    <col min="4612" max="4612" width="12" style="76" customWidth="1"/>
    <col min="4613" max="4613" width="10.85546875" style="76" customWidth="1"/>
    <col min="4614" max="4614" width="9.140625" style="76"/>
    <col min="4615" max="4615" width="14.5703125" style="76" customWidth="1"/>
    <col min="4616" max="4864" width="9.140625" style="76"/>
    <col min="4865" max="4865" width="4.5703125" style="76" customWidth="1"/>
    <col min="4866" max="4866" width="22.140625" style="76" customWidth="1"/>
    <col min="4867" max="4867" width="42" style="76" customWidth="1"/>
    <col min="4868" max="4868" width="12" style="76" customWidth="1"/>
    <col min="4869" max="4869" width="10.85546875" style="76" customWidth="1"/>
    <col min="4870" max="4870" width="9.140625" style="76"/>
    <col min="4871" max="4871" width="14.5703125" style="76" customWidth="1"/>
    <col min="4872" max="5120" width="9.140625" style="76"/>
    <col min="5121" max="5121" width="4.5703125" style="76" customWidth="1"/>
    <col min="5122" max="5122" width="22.140625" style="76" customWidth="1"/>
    <col min="5123" max="5123" width="42" style="76" customWidth="1"/>
    <col min="5124" max="5124" width="12" style="76" customWidth="1"/>
    <col min="5125" max="5125" width="10.85546875" style="76" customWidth="1"/>
    <col min="5126" max="5126" width="9.140625" style="76"/>
    <col min="5127" max="5127" width="14.5703125" style="76" customWidth="1"/>
    <col min="5128" max="5376" width="9.140625" style="76"/>
    <col min="5377" max="5377" width="4.5703125" style="76" customWidth="1"/>
    <col min="5378" max="5378" width="22.140625" style="76" customWidth="1"/>
    <col min="5379" max="5379" width="42" style="76" customWidth="1"/>
    <col min="5380" max="5380" width="12" style="76" customWidth="1"/>
    <col min="5381" max="5381" width="10.85546875" style="76" customWidth="1"/>
    <col min="5382" max="5382" width="9.140625" style="76"/>
    <col min="5383" max="5383" width="14.5703125" style="76" customWidth="1"/>
    <col min="5384" max="5632" width="9.140625" style="76"/>
    <col min="5633" max="5633" width="4.5703125" style="76" customWidth="1"/>
    <col min="5634" max="5634" width="22.140625" style="76" customWidth="1"/>
    <col min="5635" max="5635" width="42" style="76" customWidth="1"/>
    <col min="5636" max="5636" width="12" style="76" customWidth="1"/>
    <col min="5637" max="5637" width="10.85546875" style="76" customWidth="1"/>
    <col min="5638" max="5638" width="9.140625" style="76"/>
    <col min="5639" max="5639" width="14.5703125" style="76" customWidth="1"/>
    <col min="5640" max="5888" width="9.140625" style="76"/>
    <col min="5889" max="5889" width="4.5703125" style="76" customWidth="1"/>
    <col min="5890" max="5890" width="22.140625" style="76" customWidth="1"/>
    <col min="5891" max="5891" width="42" style="76" customWidth="1"/>
    <col min="5892" max="5892" width="12" style="76" customWidth="1"/>
    <col min="5893" max="5893" width="10.85546875" style="76" customWidth="1"/>
    <col min="5894" max="5894" width="9.140625" style="76"/>
    <col min="5895" max="5895" width="14.5703125" style="76" customWidth="1"/>
    <col min="5896" max="6144" width="9.140625" style="76"/>
    <col min="6145" max="6145" width="4.5703125" style="76" customWidth="1"/>
    <col min="6146" max="6146" width="22.140625" style="76" customWidth="1"/>
    <col min="6147" max="6147" width="42" style="76" customWidth="1"/>
    <col min="6148" max="6148" width="12" style="76" customWidth="1"/>
    <col min="6149" max="6149" width="10.85546875" style="76" customWidth="1"/>
    <col min="6150" max="6150" width="9.140625" style="76"/>
    <col min="6151" max="6151" width="14.5703125" style="76" customWidth="1"/>
    <col min="6152" max="6400" width="9.140625" style="76"/>
    <col min="6401" max="6401" width="4.5703125" style="76" customWidth="1"/>
    <col min="6402" max="6402" width="22.140625" style="76" customWidth="1"/>
    <col min="6403" max="6403" width="42" style="76" customWidth="1"/>
    <col min="6404" max="6404" width="12" style="76" customWidth="1"/>
    <col min="6405" max="6405" width="10.85546875" style="76" customWidth="1"/>
    <col min="6406" max="6406" width="9.140625" style="76"/>
    <col min="6407" max="6407" width="14.5703125" style="76" customWidth="1"/>
    <col min="6408" max="6656" width="9.140625" style="76"/>
    <col min="6657" max="6657" width="4.5703125" style="76" customWidth="1"/>
    <col min="6658" max="6658" width="22.140625" style="76" customWidth="1"/>
    <col min="6659" max="6659" width="42" style="76" customWidth="1"/>
    <col min="6660" max="6660" width="12" style="76" customWidth="1"/>
    <col min="6661" max="6661" width="10.85546875" style="76" customWidth="1"/>
    <col min="6662" max="6662" width="9.140625" style="76"/>
    <col min="6663" max="6663" width="14.5703125" style="76" customWidth="1"/>
    <col min="6664" max="6912" width="9.140625" style="76"/>
    <col min="6913" max="6913" width="4.5703125" style="76" customWidth="1"/>
    <col min="6914" max="6914" width="22.140625" style="76" customWidth="1"/>
    <col min="6915" max="6915" width="42" style="76" customWidth="1"/>
    <col min="6916" max="6916" width="12" style="76" customWidth="1"/>
    <col min="6917" max="6917" width="10.85546875" style="76" customWidth="1"/>
    <col min="6918" max="6918" width="9.140625" style="76"/>
    <col min="6919" max="6919" width="14.5703125" style="76" customWidth="1"/>
    <col min="6920" max="7168" width="9.140625" style="76"/>
    <col min="7169" max="7169" width="4.5703125" style="76" customWidth="1"/>
    <col min="7170" max="7170" width="22.140625" style="76" customWidth="1"/>
    <col min="7171" max="7171" width="42" style="76" customWidth="1"/>
    <col min="7172" max="7172" width="12" style="76" customWidth="1"/>
    <col min="7173" max="7173" width="10.85546875" style="76" customWidth="1"/>
    <col min="7174" max="7174" width="9.140625" style="76"/>
    <col min="7175" max="7175" width="14.5703125" style="76" customWidth="1"/>
    <col min="7176" max="7424" width="9.140625" style="76"/>
    <col min="7425" max="7425" width="4.5703125" style="76" customWidth="1"/>
    <col min="7426" max="7426" width="22.140625" style="76" customWidth="1"/>
    <col min="7427" max="7427" width="42" style="76" customWidth="1"/>
    <col min="7428" max="7428" width="12" style="76" customWidth="1"/>
    <col min="7429" max="7429" width="10.85546875" style="76" customWidth="1"/>
    <col min="7430" max="7430" width="9.140625" style="76"/>
    <col min="7431" max="7431" width="14.5703125" style="76" customWidth="1"/>
    <col min="7432" max="7680" width="9.140625" style="76"/>
    <col min="7681" max="7681" width="4.5703125" style="76" customWidth="1"/>
    <col min="7682" max="7682" width="22.140625" style="76" customWidth="1"/>
    <col min="7683" max="7683" width="42" style="76" customWidth="1"/>
    <col min="7684" max="7684" width="12" style="76" customWidth="1"/>
    <col min="7685" max="7685" width="10.85546875" style="76" customWidth="1"/>
    <col min="7686" max="7686" width="9.140625" style="76"/>
    <col min="7687" max="7687" width="14.5703125" style="76" customWidth="1"/>
    <col min="7688" max="7936" width="9.140625" style="76"/>
    <col min="7937" max="7937" width="4.5703125" style="76" customWidth="1"/>
    <col min="7938" max="7938" width="22.140625" style="76" customWidth="1"/>
    <col min="7939" max="7939" width="42" style="76" customWidth="1"/>
    <col min="7940" max="7940" width="12" style="76" customWidth="1"/>
    <col min="7941" max="7941" width="10.85546875" style="76" customWidth="1"/>
    <col min="7942" max="7942" width="9.140625" style="76"/>
    <col min="7943" max="7943" width="14.5703125" style="76" customWidth="1"/>
    <col min="7944" max="8192" width="9.140625" style="76"/>
    <col min="8193" max="8193" width="4.5703125" style="76" customWidth="1"/>
    <col min="8194" max="8194" width="22.140625" style="76" customWidth="1"/>
    <col min="8195" max="8195" width="42" style="76" customWidth="1"/>
    <col min="8196" max="8196" width="12" style="76" customWidth="1"/>
    <col min="8197" max="8197" width="10.85546875" style="76" customWidth="1"/>
    <col min="8198" max="8198" width="9.140625" style="76"/>
    <col min="8199" max="8199" width="14.5703125" style="76" customWidth="1"/>
    <col min="8200" max="8448" width="9.140625" style="76"/>
    <col min="8449" max="8449" width="4.5703125" style="76" customWidth="1"/>
    <col min="8450" max="8450" width="22.140625" style="76" customWidth="1"/>
    <col min="8451" max="8451" width="42" style="76" customWidth="1"/>
    <col min="8452" max="8452" width="12" style="76" customWidth="1"/>
    <col min="8453" max="8453" width="10.85546875" style="76" customWidth="1"/>
    <col min="8454" max="8454" width="9.140625" style="76"/>
    <col min="8455" max="8455" width="14.5703125" style="76" customWidth="1"/>
    <col min="8456" max="8704" width="9.140625" style="76"/>
    <col min="8705" max="8705" width="4.5703125" style="76" customWidth="1"/>
    <col min="8706" max="8706" width="22.140625" style="76" customWidth="1"/>
    <col min="8707" max="8707" width="42" style="76" customWidth="1"/>
    <col min="8708" max="8708" width="12" style="76" customWidth="1"/>
    <col min="8709" max="8709" width="10.85546875" style="76" customWidth="1"/>
    <col min="8710" max="8710" width="9.140625" style="76"/>
    <col min="8711" max="8711" width="14.5703125" style="76" customWidth="1"/>
    <col min="8712" max="8960" width="9.140625" style="76"/>
    <col min="8961" max="8961" width="4.5703125" style="76" customWidth="1"/>
    <col min="8962" max="8962" width="22.140625" style="76" customWidth="1"/>
    <col min="8963" max="8963" width="42" style="76" customWidth="1"/>
    <col min="8964" max="8964" width="12" style="76" customWidth="1"/>
    <col min="8965" max="8965" width="10.85546875" style="76" customWidth="1"/>
    <col min="8966" max="8966" width="9.140625" style="76"/>
    <col min="8967" max="8967" width="14.5703125" style="76" customWidth="1"/>
    <col min="8968" max="9216" width="9.140625" style="76"/>
    <col min="9217" max="9217" width="4.5703125" style="76" customWidth="1"/>
    <col min="9218" max="9218" width="22.140625" style="76" customWidth="1"/>
    <col min="9219" max="9219" width="42" style="76" customWidth="1"/>
    <col min="9220" max="9220" width="12" style="76" customWidth="1"/>
    <col min="9221" max="9221" width="10.85546875" style="76" customWidth="1"/>
    <col min="9222" max="9222" width="9.140625" style="76"/>
    <col min="9223" max="9223" width="14.5703125" style="76" customWidth="1"/>
    <col min="9224" max="9472" width="9.140625" style="76"/>
    <col min="9473" max="9473" width="4.5703125" style="76" customWidth="1"/>
    <col min="9474" max="9474" width="22.140625" style="76" customWidth="1"/>
    <col min="9475" max="9475" width="42" style="76" customWidth="1"/>
    <col min="9476" max="9476" width="12" style="76" customWidth="1"/>
    <col min="9477" max="9477" width="10.85546875" style="76" customWidth="1"/>
    <col min="9478" max="9478" width="9.140625" style="76"/>
    <col min="9479" max="9479" width="14.5703125" style="76" customWidth="1"/>
    <col min="9480" max="9728" width="9.140625" style="76"/>
    <col min="9729" max="9729" width="4.5703125" style="76" customWidth="1"/>
    <col min="9730" max="9730" width="22.140625" style="76" customWidth="1"/>
    <col min="9731" max="9731" width="42" style="76" customWidth="1"/>
    <col min="9732" max="9732" width="12" style="76" customWidth="1"/>
    <col min="9733" max="9733" width="10.85546875" style="76" customWidth="1"/>
    <col min="9734" max="9734" width="9.140625" style="76"/>
    <col min="9735" max="9735" width="14.5703125" style="76" customWidth="1"/>
    <col min="9736" max="9984" width="9.140625" style="76"/>
    <col min="9985" max="9985" width="4.5703125" style="76" customWidth="1"/>
    <col min="9986" max="9986" width="22.140625" style="76" customWidth="1"/>
    <col min="9987" max="9987" width="42" style="76" customWidth="1"/>
    <col min="9988" max="9988" width="12" style="76" customWidth="1"/>
    <col min="9989" max="9989" width="10.85546875" style="76" customWidth="1"/>
    <col min="9990" max="9990" width="9.140625" style="76"/>
    <col min="9991" max="9991" width="14.5703125" style="76" customWidth="1"/>
    <col min="9992" max="10240" width="9.140625" style="76"/>
    <col min="10241" max="10241" width="4.5703125" style="76" customWidth="1"/>
    <col min="10242" max="10242" width="22.140625" style="76" customWidth="1"/>
    <col min="10243" max="10243" width="42" style="76" customWidth="1"/>
    <col min="10244" max="10244" width="12" style="76" customWidth="1"/>
    <col min="10245" max="10245" width="10.85546875" style="76" customWidth="1"/>
    <col min="10246" max="10246" width="9.140625" style="76"/>
    <col min="10247" max="10247" width="14.5703125" style="76" customWidth="1"/>
    <col min="10248" max="10496" width="9.140625" style="76"/>
    <col min="10497" max="10497" width="4.5703125" style="76" customWidth="1"/>
    <col min="10498" max="10498" width="22.140625" style="76" customWidth="1"/>
    <col min="10499" max="10499" width="42" style="76" customWidth="1"/>
    <col min="10500" max="10500" width="12" style="76" customWidth="1"/>
    <col min="10501" max="10501" width="10.85546875" style="76" customWidth="1"/>
    <col min="10502" max="10502" width="9.140625" style="76"/>
    <col min="10503" max="10503" width="14.5703125" style="76" customWidth="1"/>
    <col min="10504" max="10752" width="9.140625" style="76"/>
    <col min="10753" max="10753" width="4.5703125" style="76" customWidth="1"/>
    <col min="10754" max="10754" width="22.140625" style="76" customWidth="1"/>
    <col min="10755" max="10755" width="42" style="76" customWidth="1"/>
    <col min="10756" max="10756" width="12" style="76" customWidth="1"/>
    <col min="10757" max="10757" width="10.85546875" style="76" customWidth="1"/>
    <col min="10758" max="10758" width="9.140625" style="76"/>
    <col min="10759" max="10759" width="14.5703125" style="76" customWidth="1"/>
    <col min="10760" max="11008" width="9.140625" style="76"/>
    <col min="11009" max="11009" width="4.5703125" style="76" customWidth="1"/>
    <col min="11010" max="11010" width="22.140625" style="76" customWidth="1"/>
    <col min="11011" max="11011" width="42" style="76" customWidth="1"/>
    <col min="11012" max="11012" width="12" style="76" customWidth="1"/>
    <col min="11013" max="11013" width="10.85546875" style="76" customWidth="1"/>
    <col min="11014" max="11014" width="9.140625" style="76"/>
    <col min="11015" max="11015" width="14.5703125" style="76" customWidth="1"/>
    <col min="11016" max="11264" width="9.140625" style="76"/>
    <col min="11265" max="11265" width="4.5703125" style="76" customWidth="1"/>
    <col min="11266" max="11266" width="22.140625" style="76" customWidth="1"/>
    <col min="11267" max="11267" width="42" style="76" customWidth="1"/>
    <col min="11268" max="11268" width="12" style="76" customWidth="1"/>
    <col min="11269" max="11269" width="10.85546875" style="76" customWidth="1"/>
    <col min="11270" max="11270" width="9.140625" style="76"/>
    <col min="11271" max="11271" width="14.5703125" style="76" customWidth="1"/>
    <col min="11272" max="11520" width="9.140625" style="76"/>
    <col min="11521" max="11521" width="4.5703125" style="76" customWidth="1"/>
    <col min="11522" max="11522" width="22.140625" style="76" customWidth="1"/>
    <col min="11523" max="11523" width="42" style="76" customWidth="1"/>
    <col min="11524" max="11524" width="12" style="76" customWidth="1"/>
    <col min="11525" max="11525" width="10.85546875" style="76" customWidth="1"/>
    <col min="11526" max="11526" width="9.140625" style="76"/>
    <col min="11527" max="11527" width="14.5703125" style="76" customWidth="1"/>
    <col min="11528" max="11776" width="9.140625" style="76"/>
    <col min="11777" max="11777" width="4.5703125" style="76" customWidth="1"/>
    <col min="11778" max="11778" width="22.140625" style="76" customWidth="1"/>
    <col min="11779" max="11779" width="42" style="76" customWidth="1"/>
    <col min="11780" max="11780" width="12" style="76" customWidth="1"/>
    <col min="11781" max="11781" width="10.85546875" style="76" customWidth="1"/>
    <col min="11782" max="11782" width="9.140625" style="76"/>
    <col min="11783" max="11783" width="14.5703125" style="76" customWidth="1"/>
    <col min="11784" max="12032" width="9.140625" style="76"/>
    <col min="12033" max="12033" width="4.5703125" style="76" customWidth="1"/>
    <col min="12034" max="12034" width="22.140625" style="76" customWidth="1"/>
    <col min="12035" max="12035" width="42" style="76" customWidth="1"/>
    <col min="12036" max="12036" width="12" style="76" customWidth="1"/>
    <col min="12037" max="12037" width="10.85546875" style="76" customWidth="1"/>
    <col min="12038" max="12038" width="9.140625" style="76"/>
    <col min="12039" max="12039" width="14.5703125" style="76" customWidth="1"/>
    <col min="12040" max="12288" width="9.140625" style="76"/>
    <col min="12289" max="12289" width="4.5703125" style="76" customWidth="1"/>
    <col min="12290" max="12290" width="22.140625" style="76" customWidth="1"/>
    <col min="12291" max="12291" width="42" style="76" customWidth="1"/>
    <col min="12292" max="12292" width="12" style="76" customWidth="1"/>
    <col min="12293" max="12293" width="10.85546875" style="76" customWidth="1"/>
    <col min="12294" max="12294" width="9.140625" style="76"/>
    <col min="12295" max="12295" width="14.5703125" style="76" customWidth="1"/>
    <col min="12296" max="12544" width="9.140625" style="76"/>
    <col min="12545" max="12545" width="4.5703125" style="76" customWidth="1"/>
    <col min="12546" max="12546" width="22.140625" style="76" customWidth="1"/>
    <col min="12547" max="12547" width="42" style="76" customWidth="1"/>
    <col min="12548" max="12548" width="12" style="76" customWidth="1"/>
    <col min="12549" max="12549" width="10.85546875" style="76" customWidth="1"/>
    <col min="12550" max="12550" width="9.140625" style="76"/>
    <col min="12551" max="12551" width="14.5703125" style="76" customWidth="1"/>
    <col min="12552" max="12800" width="9.140625" style="76"/>
    <col min="12801" max="12801" width="4.5703125" style="76" customWidth="1"/>
    <col min="12802" max="12802" width="22.140625" style="76" customWidth="1"/>
    <col min="12803" max="12803" width="42" style="76" customWidth="1"/>
    <col min="12804" max="12804" width="12" style="76" customWidth="1"/>
    <col min="12805" max="12805" width="10.85546875" style="76" customWidth="1"/>
    <col min="12806" max="12806" width="9.140625" style="76"/>
    <col min="12807" max="12807" width="14.5703125" style="76" customWidth="1"/>
    <col min="12808" max="13056" width="9.140625" style="76"/>
    <col min="13057" max="13057" width="4.5703125" style="76" customWidth="1"/>
    <col min="13058" max="13058" width="22.140625" style="76" customWidth="1"/>
    <col min="13059" max="13059" width="42" style="76" customWidth="1"/>
    <col min="13060" max="13060" width="12" style="76" customWidth="1"/>
    <col min="13061" max="13061" width="10.85546875" style="76" customWidth="1"/>
    <col min="13062" max="13062" width="9.140625" style="76"/>
    <col min="13063" max="13063" width="14.5703125" style="76" customWidth="1"/>
    <col min="13064" max="13312" width="9.140625" style="76"/>
    <col min="13313" max="13313" width="4.5703125" style="76" customWidth="1"/>
    <col min="13314" max="13314" width="22.140625" style="76" customWidth="1"/>
    <col min="13315" max="13315" width="42" style="76" customWidth="1"/>
    <col min="13316" max="13316" width="12" style="76" customWidth="1"/>
    <col min="13317" max="13317" width="10.85546875" style="76" customWidth="1"/>
    <col min="13318" max="13318" width="9.140625" style="76"/>
    <col min="13319" max="13319" width="14.5703125" style="76" customWidth="1"/>
    <col min="13320" max="13568" width="9.140625" style="76"/>
    <col min="13569" max="13569" width="4.5703125" style="76" customWidth="1"/>
    <col min="13570" max="13570" width="22.140625" style="76" customWidth="1"/>
    <col min="13571" max="13571" width="42" style="76" customWidth="1"/>
    <col min="13572" max="13572" width="12" style="76" customWidth="1"/>
    <col min="13573" max="13573" width="10.85546875" style="76" customWidth="1"/>
    <col min="13574" max="13574" width="9.140625" style="76"/>
    <col min="13575" max="13575" width="14.5703125" style="76" customWidth="1"/>
    <col min="13576" max="13824" width="9.140625" style="76"/>
    <col min="13825" max="13825" width="4.5703125" style="76" customWidth="1"/>
    <col min="13826" max="13826" width="22.140625" style="76" customWidth="1"/>
    <col min="13827" max="13827" width="42" style="76" customWidth="1"/>
    <col min="13828" max="13828" width="12" style="76" customWidth="1"/>
    <col min="13829" max="13829" width="10.85546875" style="76" customWidth="1"/>
    <col min="13830" max="13830" width="9.140625" style="76"/>
    <col min="13831" max="13831" width="14.5703125" style="76" customWidth="1"/>
    <col min="13832" max="14080" width="9.140625" style="76"/>
    <col min="14081" max="14081" width="4.5703125" style="76" customWidth="1"/>
    <col min="14082" max="14082" width="22.140625" style="76" customWidth="1"/>
    <col min="14083" max="14083" width="42" style="76" customWidth="1"/>
    <col min="14084" max="14084" width="12" style="76" customWidth="1"/>
    <col min="14085" max="14085" width="10.85546875" style="76" customWidth="1"/>
    <col min="14086" max="14086" width="9.140625" style="76"/>
    <col min="14087" max="14087" width="14.5703125" style="76" customWidth="1"/>
    <col min="14088" max="14336" width="9.140625" style="76"/>
    <col min="14337" max="14337" width="4.5703125" style="76" customWidth="1"/>
    <col min="14338" max="14338" width="22.140625" style="76" customWidth="1"/>
    <col min="14339" max="14339" width="42" style="76" customWidth="1"/>
    <col min="14340" max="14340" width="12" style="76" customWidth="1"/>
    <col min="14341" max="14341" width="10.85546875" style="76" customWidth="1"/>
    <col min="14342" max="14342" width="9.140625" style="76"/>
    <col min="14343" max="14343" width="14.5703125" style="76" customWidth="1"/>
    <col min="14344" max="14592" width="9.140625" style="76"/>
    <col min="14593" max="14593" width="4.5703125" style="76" customWidth="1"/>
    <col min="14594" max="14594" width="22.140625" style="76" customWidth="1"/>
    <col min="14595" max="14595" width="42" style="76" customWidth="1"/>
    <col min="14596" max="14596" width="12" style="76" customWidth="1"/>
    <col min="14597" max="14597" width="10.85546875" style="76" customWidth="1"/>
    <col min="14598" max="14598" width="9.140625" style="76"/>
    <col min="14599" max="14599" width="14.5703125" style="76" customWidth="1"/>
    <col min="14600" max="14848" width="9.140625" style="76"/>
    <col min="14849" max="14849" width="4.5703125" style="76" customWidth="1"/>
    <col min="14850" max="14850" width="22.140625" style="76" customWidth="1"/>
    <col min="14851" max="14851" width="42" style="76" customWidth="1"/>
    <col min="14852" max="14852" width="12" style="76" customWidth="1"/>
    <col min="14853" max="14853" width="10.85546875" style="76" customWidth="1"/>
    <col min="14854" max="14854" width="9.140625" style="76"/>
    <col min="14855" max="14855" width="14.5703125" style="76" customWidth="1"/>
    <col min="14856" max="15104" width="9.140625" style="76"/>
    <col min="15105" max="15105" width="4.5703125" style="76" customWidth="1"/>
    <col min="15106" max="15106" width="22.140625" style="76" customWidth="1"/>
    <col min="15107" max="15107" width="42" style="76" customWidth="1"/>
    <col min="15108" max="15108" width="12" style="76" customWidth="1"/>
    <col min="15109" max="15109" width="10.85546875" style="76" customWidth="1"/>
    <col min="15110" max="15110" width="9.140625" style="76"/>
    <col min="15111" max="15111" width="14.5703125" style="76" customWidth="1"/>
    <col min="15112" max="15360" width="9.140625" style="76"/>
    <col min="15361" max="15361" width="4.5703125" style="76" customWidth="1"/>
    <col min="15362" max="15362" width="22.140625" style="76" customWidth="1"/>
    <col min="15363" max="15363" width="42" style="76" customWidth="1"/>
    <col min="15364" max="15364" width="12" style="76" customWidth="1"/>
    <col min="15365" max="15365" width="10.85546875" style="76" customWidth="1"/>
    <col min="15366" max="15366" width="9.140625" style="76"/>
    <col min="15367" max="15367" width="14.5703125" style="76" customWidth="1"/>
    <col min="15368" max="15616" width="9.140625" style="76"/>
    <col min="15617" max="15617" width="4.5703125" style="76" customWidth="1"/>
    <col min="15618" max="15618" width="22.140625" style="76" customWidth="1"/>
    <col min="15619" max="15619" width="42" style="76" customWidth="1"/>
    <col min="15620" max="15620" width="12" style="76" customWidth="1"/>
    <col min="15621" max="15621" width="10.85546875" style="76" customWidth="1"/>
    <col min="15622" max="15622" width="9.140625" style="76"/>
    <col min="15623" max="15623" width="14.5703125" style="76" customWidth="1"/>
    <col min="15624" max="15872" width="9.140625" style="76"/>
    <col min="15873" max="15873" width="4.5703125" style="76" customWidth="1"/>
    <col min="15874" max="15874" width="22.140625" style="76" customWidth="1"/>
    <col min="15875" max="15875" width="42" style="76" customWidth="1"/>
    <col min="15876" max="15876" width="12" style="76" customWidth="1"/>
    <col min="15877" max="15877" width="10.85546875" style="76" customWidth="1"/>
    <col min="15878" max="15878" width="9.140625" style="76"/>
    <col min="15879" max="15879" width="14.5703125" style="76" customWidth="1"/>
    <col min="15880" max="16128" width="9.140625" style="76"/>
    <col min="16129" max="16129" width="4.5703125" style="76" customWidth="1"/>
    <col min="16130" max="16130" width="22.140625" style="76" customWidth="1"/>
    <col min="16131" max="16131" width="42" style="76" customWidth="1"/>
    <col min="16132" max="16132" width="12" style="76" customWidth="1"/>
    <col min="16133" max="16133" width="10.85546875" style="76" customWidth="1"/>
    <col min="16134" max="16134" width="9.140625" style="76"/>
    <col min="16135" max="16135" width="14.5703125" style="76" customWidth="1"/>
    <col min="16136" max="16384" width="9.140625" style="76"/>
  </cols>
  <sheetData>
    <row r="1" spans="1:5" s="126" customFormat="1" ht="12.75" x14ac:dyDescent="0.2">
      <c r="A1" s="124"/>
      <c r="B1" s="125"/>
      <c r="D1" s="244"/>
      <c r="E1" s="244" t="s">
        <v>305</v>
      </c>
    </row>
    <row r="2" spans="1:5" s="126" customFormat="1" ht="13.5" customHeight="1" x14ac:dyDescent="0.2">
      <c r="A2" s="124"/>
      <c r="B2" s="125"/>
      <c r="C2" s="401" t="s">
        <v>353</v>
      </c>
      <c r="D2" s="401"/>
      <c r="E2" s="401"/>
    </row>
    <row r="3" spans="1:5" s="126" customFormat="1" ht="13.5" customHeight="1" x14ac:dyDescent="0.2">
      <c r="A3" s="124"/>
      <c r="B3" s="125"/>
      <c r="C3" s="401" t="s">
        <v>98</v>
      </c>
      <c r="D3" s="405"/>
      <c r="E3" s="405"/>
    </row>
    <row r="4" spans="1:5" s="126" customFormat="1" ht="12.75" x14ac:dyDescent="0.2">
      <c r="A4" s="124"/>
      <c r="B4" s="127"/>
      <c r="D4" s="245"/>
      <c r="E4" s="245" t="s">
        <v>349</v>
      </c>
    </row>
    <row r="5" spans="1:5" s="126" customFormat="1" ht="12.75" x14ac:dyDescent="0.2">
      <c r="A5" s="124"/>
      <c r="B5" s="127"/>
      <c r="D5" s="245"/>
      <c r="E5" s="245"/>
    </row>
    <row r="6" spans="1:5" s="126" customFormat="1" ht="12.75" x14ac:dyDescent="0.2">
      <c r="A6" s="124"/>
      <c r="B6" s="125"/>
      <c r="D6" s="244"/>
      <c r="E6" s="244" t="s">
        <v>305</v>
      </c>
    </row>
    <row r="7" spans="1:5" s="126" customFormat="1" ht="13.5" customHeight="1" x14ac:dyDescent="0.2">
      <c r="A7" s="124"/>
      <c r="B7" s="125"/>
      <c r="C7" s="401" t="s">
        <v>354</v>
      </c>
      <c r="D7" s="401"/>
      <c r="E7" s="401"/>
    </row>
    <row r="8" spans="1:5" s="126" customFormat="1" ht="13.5" customHeight="1" x14ac:dyDescent="0.2">
      <c r="A8" s="124"/>
      <c r="B8" s="125"/>
      <c r="C8" s="401" t="s">
        <v>98</v>
      </c>
      <c r="D8" s="405"/>
      <c r="E8" s="405"/>
    </row>
    <row r="9" spans="1:5" s="126" customFormat="1" ht="12.75" x14ac:dyDescent="0.2">
      <c r="A9" s="124"/>
      <c r="B9" s="127"/>
      <c r="D9" s="245"/>
      <c r="E9" s="245" t="s">
        <v>355</v>
      </c>
    </row>
    <row r="11" spans="1:5" ht="35.25" customHeight="1" x14ac:dyDescent="0.3">
      <c r="A11" s="404" t="s">
        <v>356</v>
      </c>
      <c r="B11" s="404"/>
      <c r="C11" s="404"/>
      <c r="D11" s="404"/>
      <c r="E11" s="404"/>
    </row>
    <row r="12" spans="1:5" s="126" customFormat="1" ht="12.75" x14ac:dyDescent="0.2">
      <c r="A12" s="129"/>
      <c r="B12" s="129"/>
      <c r="C12" s="129"/>
      <c r="D12" s="129"/>
      <c r="E12" s="129"/>
    </row>
    <row r="13" spans="1:5" s="132" customFormat="1" ht="16.5" thickBot="1" x14ac:dyDescent="0.3">
      <c r="A13" s="130"/>
      <c r="B13" s="131"/>
      <c r="C13" s="131"/>
      <c r="D13" s="250"/>
      <c r="E13" s="250" t="s">
        <v>246</v>
      </c>
    </row>
    <row r="14" spans="1:5" s="136" customFormat="1" ht="88.5" customHeight="1" x14ac:dyDescent="0.2">
      <c r="A14" s="133" t="s">
        <v>5</v>
      </c>
      <c r="B14" s="134" t="s">
        <v>247</v>
      </c>
      <c r="C14" s="134" t="s">
        <v>248</v>
      </c>
      <c r="D14" s="251" t="s">
        <v>357</v>
      </c>
      <c r="E14" s="252" t="s">
        <v>358</v>
      </c>
    </row>
    <row r="15" spans="1:5" s="140" customFormat="1" ht="12" customHeight="1" x14ac:dyDescent="0.2">
      <c r="A15" s="253"/>
      <c r="B15" s="254" t="s">
        <v>6</v>
      </c>
      <c r="C15" s="254" t="s">
        <v>7</v>
      </c>
      <c r="D15" s="255">
        <v>3</v>
      </c>
      <c r="E15" s="256">
        <v>4</v>
      </c>
    </row>
    <row r="16" spans="1:5" s="144" customFormat="1" ht="31.5" x14ac:dyDescent="0.25">
      <c r="A16" s="257">
        <v>1</v>
      </c>
      <c r="B16" s="258" t="s">
        <v>250</v>
      </c>
      <c r="C16" s="259" t="s">
        <v>251</v>
      </c>
      <c r="D16" s="260">
        <f>D21+D17</f>
        <v>0</v>
      </c>
      <c r="E16" s="261">
        <f>E21+E17</f>
        <v>0</v>
      </c>
    </row>
    <row r="17" spans="1:5" s="144" customFormat="1" x14ac:dyDescent="0.25">
      <c r="A17" s="262">
        <f t="shared" ref="A17:A24" si="0">A16+1</f>
        <v>2</v>
      </c>
      <c r="B17" s="263" t="s">
        <v>252</v>
      </c>
      <c r="C17" s="264" t="s">
        <v>253</v>
      </c>
      <c r="D17" s="265">
        <f t="shared" ref="D17:E19" si="1">D18</f>
        <v>-5553.2</v>
      </c>
      <c r="E17" s="266">
        <f t="shared" si="1"/>
        <v>-5556.2</v>
      </c>
    </row>
    <row r="18" spans="1:5" s="144" customFormat="1" ht="31.5" x14ac:dyDescent="0.25">
      <c r="A18" s="262">
        <f t="shared" si="0"/>
        <v>3</v>
      </c>
      <c r="B18" s="263" t="s">
        <v>254</v>
      </c>
      <c r="C18" s="264" t="s">
        <v>255</v>
      </c>
      <c r="D18" s="265">
        <f t="shared" si="1"/>
        <v>-5553.2</v>
      </c>
      <c r="E18" s="266">
        <f t="shared" si="1"/>
        <v>-5556.2</v>
      </c>
    </row>
    <row r="19" spans="1:5" s="144" customFormat="1" ht="31.5" x14ac:dyDescent="0.25">
      <c r="A19" s="262">
        <f t="shared" si="0"/>
        <v>4</v>
      </c>
      <c r="B19" s="263" t="s">
        <v>256</v>
      </c>
      <c r="C19" s="264" t="s">
        <v>257</v>
      </c>
      <c r="D19" s="265">
        <f t="shared" si="1"/>
        <v>-5553.2</v>
      </c>
      <c r="E19" s="266">
        <f t="shared" si="1"/>
        <v>-5556.2</v>
      </c>
    </row>
    <row r="20" spans="1:5" s="144" customFormat="1" ht="31.5" x14ac:dyDescent="0.25">
      <c r="A20" s="262">
        <f t="shared" si="0"/>
        <v>5</v>
      </c>
      <c r="B20" s="263" t="s">
        <v>258</v>
      </c>
      <c r="C20" s="264" t="s">
        <v>259</v>
      </c>
      <c r="D20" s="265">
        <f>-(D21)</f>
        <v>-5553.2</v>
      </c>
      <c r="E20" s="266">
        <f>-(E21)</f>
        <v>-5556.2</v>
      </c>
    </row>
    <row r="21" spans="1:5" s="144" customFormat="1" x14ac:dyDescent="0.25">
      <c r="A21" s="262">
        <f t="shared" si="0"/>
        <v>6</v>
      </c>
      <c r="B21" s="263" t="s">
        <v>260</v>
      </c>
      <c r="C21" s="264" t="s">
        <v>261</v>
      </c>
      <c r="D21" s="265">
        <f t="shared" ref="D21:E23" si="2">D22</f>
        <v>5553.2</v>
      </c>
      <c r="E21" s="266">
        <f t="shared" si="2"/>
        <v>5556.2</v>
      </c>
    </row>
    <row r="22" spans="1:5" s="144" customFormat="1" ht="31.5" x14ac:dyDescent="0.25">
      <c r="A22" s="262">
        <f t="shared" si="0"/>
        <v>7</v>
      </c>
      <c r="B22" s="263" t="s">
        <v>262</v>
      </c>
      <c r="C22" s="264" t="s">
        <v>263</v>
      </c>
      <c r="D22" s="265">
        <f t="shared" si="2"/>
        <v>5553.2</v>
      </c>
      <c r="E22" s="266">
        <f t="shared" si="2"/>
        <v>5556.2</v>
      </c>
    </row>
    <row r="23" spans="1:5" s="144" customFormat="1" ht="31.5" x14ac:dyDescent="0.25">
      <c r="A23" s="262">
        <f t="shared" si="0"/>
        <v>8</v>
      </c>
      <c r="B23" s="263" t="s">
        <v>264</v>
      </c>
      <c r="C23" s="264" t="s">
        <v>265</v>
      </c>
      <c r="D23" s="265">
        <f t="shared" si="2"/>
        <v>5553.2</v>
      </c>
      <c r="E23" s="266">
        <f t="shared" si="2"/>
        <v>5556.2</v>
      </c>
    </row>
    <row r="24" spans="1:5" s="144" customFormat="1" ht="31.5" x14ac:dyDescent="0.25">
      <c r="A24" s="262">
        <f t="shared" si="0"/>
        <v>9</v>
      </c>
      <c r="B24" s="263" t="s">
        <v>266</v>
      </c>
      <c r="C24" s="264" t="s">
        <v>267</v>
      </c>
      <c r="D24" s="265">
        <v>5553.2</v>
      </c>
      <c r="E24" s="266">
        <v>5556.2</v>
      </c>
    </row>
    <row r="25" spans="1:5" s="144" customFormat="1" ht="19.5" thickBot="1" x14ac:dyDescent="0.35">
      <c r="A25" s="397" t="s">
        <v>268</v>
      </c>
      <c r="B25" s="398"/>
      <c r="C25" s="398"/>
      <c r="D25" s="267">
        <f>D16</f>
        <v>0</v>
      </c>
      <c r="E25" s="268">
        <f>E16</f>
        <v>0</v>
      </c>
    </row>
  </sheetData>
  <mergeCells count="6">
    <mergeCell ref="A25:C25"/>
    <mergeCell ref="C2:E2"/>
    <mergeCell ref="C3:E3"/>
    <mergeCell ref="C7:E7"/>
    <mergeCell ref="C8:E8"/>
    <mergeCell ref="A11:E11"/>
  </mergeCells>
  <pageMargins left="0.99" right="0.02" top="1" bottom="1" header="0.5" footer="0.5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3"/>
  <sheetViews>
    <sheetView zoomScaleNormal="100" zoomScaleSheetLayoutView="100" workbookViewId="0">
      <selection activeCell="L15" sqref="L15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73" customWidth="1"/>
    <col min="12" max="16384" width="9.140625" style="6"/>
  </cols>
  <sheetData>
    <row r="1" spans="1:11" s="3" customFormat="1" ht="15.75" x14ac:dyDescent="0.25">
      <c r="A1" s="1"/>
      <c r="B1" s="2"/>
      <c r="I1" s="81"/>
      <c r="J1" s="400" t="s">
        <v>197</v>
      </c>
      <c r="K1" s="400"/>
    </row>
    <row r="2" spans="1:11" s="3" customFormat="1" ht="15.75" x14ac:dyDescent="0.25">
      <c r="A2" s="1"/>
      <c r="B2" s="2"/>
      <c r="I2" s="81"/>
      <c r="J2" s="401" t="s">
        <v>198</v>
      </c>
      <c r="K2" s="401"/>
    </row>
    <row r="3" spans="1:11" s="3" customFormat="1" ht="15.75" x14ac:dyDescent="0.25">
      <c r="A3" s="1"/>
      <c r="B3" s="2"/>
      <c r="I3" s="81"/>
      <c r="J3" s="401" t="s">
        <v>98</v>
      </c>
      <c r="K3" s="401"/>
    </row>
    <row r="4" spans="1:11" s="3" customFormat="1" ht="15.75" x14ac:dyDescent="0.25">
      <c r="A4" s="1"/>
      <c r="B4" s="2"/>
      <c r="I4" s="81"/>
      <c r="J4" s="402" t="s">
        <v>349</v>
      </c>
      <c r="K4" s="402"/>
    </row>
    <row r="5" spans="1:11" x14ac:dyDescent="0.2">
      <c r="I5" s="102"/>
      <c r="J5" s="7"/>
      <c r="K5" s="109"/>
    </row>
    <row r="6" spans="1:11" ht="13.5" customHeight="1" x14ac:dyDescent="0.2">
      <c r="I6" s="102"/>
      <c r="J6" s="425" t="s">
        <v>8</v>
      </c>
      <c r="K6" s="425"/>
    </row>
    <row r="7" spans="1:11" ht="13.5" customHeight="1" x14ac:dyDescent="0.2">
      <c r="I7" s="426" t="s">
        <v>202</v>
      </c>
      <c r="J7" s="426"/>
      <c r="K7" s="426"/>
    </row>
    <row r="8" spans="1:11" ht="13.5" customHeight="1" x14ac:dyDescent="0.2">
      <c r="I8" s="426" t="s">
        <v>98</v>
      </c>
      <c r="J8" s="426"/>
      <c r="K8" s="426"/>
    </row>
    <row r="9" spans="1:11" ht="13.5" customHeight="1" x14ac:dyDescent="0.2">
      <c r="I9" s="102"/>
      <c r="J9" s="402" t="s">
        <v>317</v>
      </c>
      <c r="K9" s="402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424" t="s">
        <v>319</v>
      </c>
      <c r="B12" s="424"/>
      <c r="C12" s="424"/>
      <c r="D12" s="424"/>
      <c r="E12" s="424"/>
      <c r="F12" s="424"/>
      <c r="G12" s="424"/>
      <c r="H12" s="424"/>
      <c r="I12" s="424"/>
      <c r="J12" s="424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406" t="s">
        <v>9</v>
      </c>
      <c r="K13" s="406"/>
    </row>
    <row r="14" spans="1:11" ht="10.5" customHeight="1" x14ac:dyDescent="0.2">
      <c r="A14" s="418" t="s">
        <v>5</v>
      </c>
      <c r="B14" s="420" t="s">
        <v>135</v>
      </c>
      <c r="C14" s="421"/>
      <c r="D14" s="421"/>
      <c r="E14" s="421"/>
      <c r="F14" s="421"/>
      <c r="G14" s="421"/>
      <c r="H14" s="421"/>
      <c r="I14" s="421"/>
      <c r="J14" s="422" t="s">
        <v>136</v>
      </c>
      <c r="K14" s="407" t="s">
        <v>137</v>
      </c>
    </row>
    <row r="15" spans="1:11" ht="120" customHeight="1" x14ac:dyDescent="0.2">
      <c r="A15" s="419"/>
      <c r="B15" s="49" t="s">
        <v>138</v>
      </c>
      <c r="C15" s="49" t="s">
        <v>139</v>
      </c>
      <c r="D15" s="49" t="s">
        <v>140</v>
      </c>
      <c r="E15" s="49" t="s">
        <v>141</v>
      </c>
      <c r="F15" s="49" t="s">
        <v>142</v>
      </c>
      <c r="G15" s="49" t="s">
        <v>143</v>
      </c>
      <c r="H15" s="49" t="s">
        <v>144</v>
      </c>
      <c r="I15" s="49" t="s">
        <v>145</v>
      </c>
      <c r="J15" s="423"/>
      <c r="K15" s="408"/>
    </row>
    <row r="16" spans="1:11" s="9" customFormat="1" ht="11.25" customHeight="1" x14ac:dyDescent="0.2">
      <c r="A16" s="53"/>
      <c r="B16" s="54" t="s">
        <v>6</v>
      </c>
      <c r="C16" s="54" t="s">
        <v>7</v>
      </c>
      <c r="D16" s="54" t="s">
        <v>10</v>
      </c>
      <c r="E16" s="54" t="s">
        <v>11</v>
      </c>
      <c r="F16" s="54" t="s">
        <v>12</v>
      </c>
      <c r="G16" s="54" t="s">
        <v>13</v>
      </c>
      <c r="H16" s="54" t="s">
        <v>14</v>
      </c>
      <c r="I16" s="54" t="s">
        <v>15</v>
      </c>
      <c r="J16" s="63" t="s">
        <v>16</v>
      </c>
      <c r="K16" s="371">
        <v>10</v>
      </c>
    </row>
    <row r="17" spans="1:11" s="10" customFormat="1" ht="14.25" x14ac:dyDescent="0.2">
      <c r="A17" s="190">
        <v>1</v>
      </c>
      <c r="B17" s="47" t="s">
        <v>18</v>
      </c>
      <c r="C17" s="47" t="s">
        <v>6</v>
      </c>
      <c r="D17" s="47" t="s">
        <v>19</v>
      </c>
      <c r="E17" s="47" t="s">
        <v>19</v>
      </c>
      <c r="F17" s="47" t="s">
        <v>18</v>
      </c>
      <c r="G17" s="47" t="s">
        <v>19</v>
      </c>
      <c r="H17" s="47" t="s">
        <v>20</v>
      </c>
      <c r="I17" s="47" t="s">
        <v>18</v>
      </c>
      <c r="J17" s="64" t="s">
        <v>21</v>
      </c>
      <c r="K17" s="184">
        <v>491.5</v>
      </c>
    </row>
    <row r="18" spans="1:11" s="11" customFormat="1" x14ac:dyDescent="0.2">
      <c r="A18" s="65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6" t="s">
        <v>24</v>
      </c>
      <c r="K18" s="194">
        <v>58</v>
      </c>
    </row>
    <row r="19" spans="1:11" s="11" customFormat="1" x14ac:dyDescent="0.2">
      <c r="A19" s="65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6" t="s">
        <v>26</v>
      </c>
      <c r="K19" s="194">
        <v>58</v>
      </c>
    </row>
    <row r="20" spans="1:11" ht="57" customHeight="1" x14ac:dyDescent="0.2">
      <c r="A20" s="67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8" t="s">
        <v>146</v>
      </c>
      <c r="K20" s="195">
        <v>57.2</v>
      </c>
    </row>
    <row r="21" spans="1:11" s="11" customFormat="1" ht="76.5" x14ac:dyDescent="0.2">
      <c r="A21" s="67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9" t="s">
        <v>147</v>
      </c>
      <c r="K21" s="196">
        <v>0.3</v>
      </c>
    </row>
    <row r="22" spans="1:11" ht="29.25" customHeight="1" x14ac:dyDescent="0.2">
      <c r="A22" s="67">
        <v>6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9" t="s">
        <v>148</v>
      </c>
      <c r="K22" s="196">
        <v>0.5</v>
      </c>
    </row>
    <row r="23" spans="1:11" ht="26.25" customHeight="1" x14ac:dyDescent="0.2">
      <c r="A23" s="67">
        <v>7</v>
      </c>
      <c r="B23" s="24" t="s">
        <v>117</v>
      </c>
      <c r="C23" s="24" t="s">
        <v>6</v>
      </c>
      <c r="D23" s="24" t="s">
        <v>45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70" t="s">
        <v>103</v>
      </c>
      <c r="K23" s="194">
        <v>92.100000000000009</v>
      </c>
    </row>
    <row r="24" spans="1:11" ht="24" customHeight="1" x14ac:dyDescent="0.2">
      <c r="A24" s="67">
        <v>8</v>
      </c>
      <c r="B24" s="24" t="s">
        <v>117</v>
      </c>
      <c r="C24" s="24" t="s">
        <v>6</v>
      </c>
      <c r="D24" s="24" t="s">
        <v>45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70" t="s">
        <v>169</v>
      </c>
      <c r="K24" s="194">
        <v>92.100000000000009</v>
      </c>
    </row>
    <row r="25" spans="1:11" ht="50.25" customHeight="1" x14ac:dyDescent="0.2">
      <c r="A25" s="67">
        <v>9</v>
      </c>
      <c r="B25" s="23" t="s">
        <v>117</v>
      </c>
      <c r="C25" s="23" t="s">
        <v>6</v>
      </c>
      <c r="D25" s="23" t="s">
        <v>45</v>
      </c>
      <c r="E25" s="23" t="s">
        <v>25</v>
      </c>
      <c r="F25" s="23" t="s">
        <v>99</v>
      </c>
      <c r="G25" s="23" t="s">
        <v>23</v>
      </c>
      <c r="H25" s="23" t="s">
        <v>20</v>
      </c>
      <c r="I25" s="23" t="s">
        <v>28</v>
      </c>
      <c r="J25" s="69" t="s">
        <v>170</v>
      </c>
      <c r="K25" s="197">
        <v>34.200000000000003</v>
      </c>
    </row>
    <row r="26" spans="1:11" ht="63" customHeight="1" x14ac:dyDescent="0.2">
      <c r="A26" s="67">
        <v>10</v>
      </c>
      <c r="B26" s="23" t="s">
        <v>117</v>
      </c>
      <c r="C26" s="23" t="s">
        <v>6</v>
      </c>
      <c r="D26" s="23" t="s">
        <v>45</v>
      </c>
      <c r="E26" s="23" t="s">
        <v>25</v>
      </c>
      <c r="F26" s="23" t="s">
        <v>100</v>
      </c>
      <c r="G26" s="23" t="s">
        <v>23</v>
      </c>
      <c r="H26" s="23" t="s">
        <v>20</v>
      </c>
      <c r="I26" s="23" t="s">
        <v>28</v>
      </c>
      <c r="J26" s="69" t="s">
        <v>174</v>
      </c>
      <c r="K26" s="194">
        <v>0.3</v>
      </c>
    </row>
    <row r="27" spans="1:11" ht="53.25" customHeight="1" x14ac:dyDescent="0.2">
      <c r="A27" s="67">
        <v>11</v>
      </c>
      <c r="B27" s="23" t="s">
        <v>117</v>
      </c>
      <c r="C27" s="23" t="s">
        <v>6</v>
      </c>
      <c r="D27" s="23" t="s">
        <v>45</v>
      </c>
      <c r="E27" s="23" t="s">
        <v>25</v>
      </c>
      <c r="F27" s="23" t="s">
        <v>101</v>
      </c>
      <c r="G27" s="23" t="s">
        <v>23</v>
      </c>
      <c r="H27" s="23" t="s">
        <v>20</v>
      </c>
      <c r="I27" s="23" t="s">
        <v>28</v>
      </c>
      <c r="J27" s="69" t="s">
        <v>171</v>
      </c>
      <c r="K27" s="194">
        <v>62.9</v>
      </c>
    </row>
    <row r="28" spans="1:11" s="11" customFormat="1" ht="51.75" customHeight="1" x14ac:dyDescent="0.2">
      <c r="A28" s="67">
        <v>12</v>
      </c>
      <c r="B28" s="23" t="s">
        <v>117</v>
      </c>
      <c r="C28" s="23" t="s">
        <v>6</v>
      </c>
      <c r="D28" s="23" t="s">
        <v>45</v>
      </c>
      <c r="E28" s="23" t="s">
        <v>25</v>
      </c>
      <c r="F28" s="23" t="s">
        <v>102</v>
      </c>
      <c r="G28" s="23" t="s">
        <v>23</v>
      </c>
      <c r="H28" s="23" t="s">
        <v>20</v>
      </c>
      <c r="I28" s="23" t="s">
        <v>28</v>
      </c>
      <c r="J28" s="69" t="s">
        <v>172</v>
      </c>
      <c r="K28" s="194">
        <v>-5.3</v>
      </c>
    </row>
    <row r="29" spans="1:11" s="11" customFormat="1" ht="21.75" customHeight="1" x14ac:dyDescent="0.2">
      <c r="A29" s="67">
        <v>13</v>
      </c>
      <c r="B29" s="24" t="s">
        <v>22</v>
      </c>
      <c r="C29" s="24" t="s">
        <v>6</v>
      </c>
      <c r="D29" s="24" t="s">
        <v>38</v>
      </c>
      <c r="E29" s="24" t="s">
        <v>19</v>
      </c>
      <c r="F29" s="24" t="s">
        <v>19</v>
      </c>
      <c r="G29" s="24" t="s">
        <v>19</v>
      </c>
      <c r="H29" s="24" t="s">
        <v>20</v>
      </c>
      <c r="I29" s="24" t="s">
        <v>28</v>
      </c>
      <c r="J29" s="70" t="s">
        <v>203</v>
      </c>
      <c r="K29" s="194">
        <v>3.5</v>
      </c>
    </row>
    <row r="30" spans="1:11" s="11" customFormat="1" ht="21.75" customHeight="1" x14ac:dyDescent="0.2">
      <c r="A30" s="67">
        <v>14</v>
      </c>
      <c r="B30" s="24" t="s">
        <v>22</v>
      </c>
      <c r="C30" s="24" t="s">
        <v>6</v>
      </c>
      <c r="D30" s="24" t="s">
        <v>38</v>
      </c>
      <c r="E30" s="24" t="s">
        <v>45</v>
      </c>
      <c r="F30" s="24" t="s">
        <v>23</v>
      </c>
      <c r="G30" s="24" t="s">
        <v>19</v>
      </c>
      <c r="H30" s="24" t="s">
        <v>20</v>
      </c>
      <c r="I30" s="24" t="s">
        <v>28</v>
      </c>
      <c r="J30" s="70" t="s">
        <v>204</v>
      </c>
      <c r="K30" s="194">
        <v>3.5</v>
      </c>
    </row>
    <row r="31" spans="1:11" s="11" customFormat="1" ht="21.75" customHeight="1" x14ac:dyDescent="0.2">
      <c r="A31" s="67">
        <v>15</v>
      </c>
      <c r="B31" s="23" t="s">
        <v>22</v>
      </c>
      <c r="C31" s="23" t="s">
        <v>6</v>
      </c>
      <c r="D31" s="23" t="s">
        <v>38</v>
      </c>
      <c r="E31" s="23" t="s">
        <v>45</v>
      </c>
      <c r="F31" s="23" t="s">
        <v>27</v>
      </c>
      <c r="G31" s="23" t="s">
        <v>23</v>
      </c>
      <c r="H31" s="23" t="s">
        <v>210</v>
      </c>
      <c r="I31" s="23" t="s">
        <v>28</v>
      </c>
      <c r="J31" s="69" t="s">
        <v>204</v>
      </c>
      <c r="K31" s="198">
        <v>3.5</v>
      </c>
    </row>
    <row r="32" spans="1:11" ht="15.75" x14ac:dyDescent="0.25">
      <c r="A32" s="67">
        <v>16</v>
      </c>
      <c r="B32" s="24" t="s">
        <v>22</v>
      </c>
      <c r="C32" s="24" t="s">
        <v>6</v>
      </c>
      <c r="D32" s="24" t="s">
        <v>30</v>
      </c>
      <c r="E32" s="24" t="s">
        <v>19</v>
      </c>
      <c r="F32" s="24" t="s">
        <v>18</v>
      </c>
      <c r="G32" s="24" t="s">
        <v>19</v>
      </c>
      <c r="H32" s="24" t="s">
        <v>20</v>
      </c>
      <c r="I32" s="24" t="s">
        <v>18</v>
      </c>
      <c r="J32" s="71" t="s">
        <v>149</v>
      </c>
      <c r="K32" s="194">
        <v>330</v>
      </c>
    </row>
    <row r="33" spans="1:11" ht="12.75" customHeight="1" x14ac:dyDescent="0.2">
      <c r="A33" s="67">
        <v>17</v>
      </c>
      <c r="B33" s="24" t="s">
        <v>22</v>
      </c>
      <c r="C33" s="24" t="s">
        <v>6</v>
      </c>
      <c r="D33" s="24" t="s">
        <v>30</v>
      </c>
      <c r="E33" s="24" t="s">
        <v>23</v>
      </c>
      <c r="F33" s="24" t="s">
        <v>18</v>
      </c>
      <c r="G33" s="24" t="s">
        <v>19</v>
      </c>
      <c r="H33" s="24" t="s">
        <v>20</v>
      </c>
      <c r="I33" s="24" t="s">
        <v>28</v>
      </c>
      <c r="J33" s="70" t="s">
        <v>31</v>
      </c>
      <c r="K33" s="194">
        <v>161.9</v>
      </c>
    </row>
    <row r="34" spans="1:11" ht="27.75" customHeight="1" x14ac:dyDescent="0.2">
      <c r="A34" s="67">
        <v>18</v>
      </c>
      <c r="B34" s="23" t="s">
        <v>22</v>
      </c>
      <c r="C34" s="23" t="s">
        <v>6</v>
      </c>
      <c r="D34" s="23" t="s">
        <v>30</v>
      </c>
      <c r="E34" s="23" t="s">
        <v>23</v>
      </c>
      <c r="F34" s="23" t="s">
        <v>32</v>
      </c>
      <c r="G34" s="23" t="s">
        <v>17</v>
      </c>
      <c r="H34" s="23" t="s">
        <v>20</v>
      </c>
      <c r="I34" s="23" t="s">
        <v>28</v>
      </c>
      <c r="J34" s="69" t="s">
        <v>150</v>
      </c>
      <c r="K34" s="198">
        <v>161.9</v>
      </c>
    </row>
    <row r="35" spans="1:11" ht="15.75" x14ac:dyDescent="0.25">
      <c r="A35" s="67">
        <v>19</v>
      </c>
      <c r="B35" s="24" t="s">
        <v>22</v>
      </c>
      <c r="C35" s="24" t="s">
        <v>6</v>
      </c>
      <c r="D35" s="24" t="s">
        <v>30</v>
      </c>
      <c r="E35" s="24" t="s">
        <v>30</v>
      </c>
      <c r="F35" s="24" t="s">
        <v>18</v>
      </c>
      <c r="G35" s="24" t="s">
        <v>19</v>
      </c>
      <c r="H35" s="24" t="s">
        <v>20</v>
      </c>
      <c r="I35" s="24" t="s">
        <v>28</v>
      </c>
      <c r="J35" s="71" t="s">
        <v>151</v>
      </c>
      <c r="K35" s="115">
        <v>168.1</v>
      </c>
    </row>
    <row r="36" spans="1:11" ht="28.5" customHeight="1" x14ac:dyDescent="0.2">
      <c r="A36" s="67">
        <v>20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32</v>
      </c>
      <c r="G36" s="23" t="s">
        <v>19</v>
      </c>
      <c r="H36" s="23" t="s">
        <v>20</v>
      </c>
      <c r="I36" s="23" t="s">
        <v>28</v>
      </c>
      <c r="J36" s="69" t="s">
        <v>282</v>
      </c>
      <c r="K36" s="197">
        <v>17</v>
      </c>
    </row>
    <row r="37" spans="1:11" ht="25.5" customHeight="1" x14ac:dyDescent="0.2">
      <c r="A37" s="67">
        <v>21</v>
      </c>
      <c r="B37" s="23" t="s">
        <v>22</v>
      </c>
      <c r="C37" s="23" t="s">
        <v>6</v>
      </c>
      <c r="D37" s="23" t="s">
        <v>30</v>
      </c>
      <c r="E37" s="23" t="s">
        <v>30</v>
      </c>
      <c r="F37" s="23" t="s">
        <v>206</v>
      </c>
      <c r="G37" s="23" t="s">
        <v>17</v>
      </c>
      <c r="H37" s="23" t="s">
        <v>20</v>
      </c>
      <c r="I37" s="23" t="s">
        <v>28</v>
      </c>
      <c r="J37" s="69" t="s">
        <v>207</v>
      </c>
      <c r="K37" s="194">
        <v>17</v>
      </c>
    </row>
    <row r="38" spans="1:11" ht="27" customHeight="1" x14ac:dyDescent="0.2">
      <c r="A38" s="67">
        <v>22</v>
      </c>
      <c r="B38" s="23" t="s">
        <v>22</v>
      </c>
      <c r="C38" s="23" t="s">
        <v>6</v>
      </c>
      <c r="D38" s="23" t="s">
        <v>30</v>
      </c>
      <c r="E38" s="23" t="s">
        <v>30</v>
      </c>
      <c r="F38" s="23" t="s">
        <v>208</v>
      </c>
      <c r="G38" s="23" t="s">
        <v>19</v>
      </c>
      <c r="H38" s="23" t="s">
        <v>20</v>
      </c>
      <c r="I38" s="23" t="s">
        <v>28</v>
      </c>
      <c r="J38" s="69" t="s">
        <v>283</v>
      </c>
      <c r="K38" s="199">
        <v>151.1</v>
      </c>
    </row>
    <row r="39" spans="1:11" ht="29.25" customHeight="1" x14ac:dyDescent="0.2">
      <c r="A39" s="67">
        <v>23</v>
      </c>
      <c r="B39" s="23" t="s">
        <v>22</v>
      </c>
      <c r="C39" s="23" t="s">
        <v>6</v>
      </c>
      <c r="D39" s="23" t="s">
        <v>30</v>
      </c>
      <c r="E39" s="23" t="s">
        <v>30</v>
      </c>
      <c r="F39" s="23" t="s">
        <v>209</v>
      </c>
      <c r="G39" s="23" t="s">
        <v>17</v>
      </c>
      <c r="H39" s="23" t="s">
        <v>20</v>
      </c>
      <c r="I39" s="23" t="s">
        <v>28</v>
      </c>
      <c r="J39" s="69" t="s">
        <v>205</v>
      </c>
      <c r="K39" s="197">
        <v>151.1</v>
      </c>
    </row>
    <row r="40" spans="1:11" x14ac:dyDescent="0.2">
      <c r="A40" s="67">
        <v>24</v>
      </c>
      <c r="B40" s="24" t="s">
        <v>33</v>
      </c>
      <c r="C40" s="24" t="s">
        <v>6</v>
      </c>
      <c r="D40" s="24" t="s">
        <v>34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6" t="s">
        <v>35</v>
      </c>
      <c r="K40" s="194">
        <v>7.9</v>
      </c>
    </row>
    <row r="41" spans="1:11" s="11" customFormat="1" ht="38.25" x14ac:dyDescent="0.2">
      <c r="A41" s="67">
        <v>25</v>
      </c>
      <c r="B41" s="24" t="s">
        <v>33</v>
      </c>
      <c r="C41" s="24" t="s">
        <v>6</v>
      </c>
      <c r="D41" s="24" t="s">
        <v>34</v>
      </c>
      <c r="E41" s="24" t="s">
        <v>36</v>
      </c>
      <c r="F41" s="24" t="s">
        <v>18</v>
      </c>
      <c r="G41" s="24" t="s">
        <v>23</v>
      </c>
      <c r="H41" s="24" t="s">
        <v>20</v>
      </c>
      <c r="I41" s="24" t="s">
        <v>28</v>
      </c>
      <c r="J41" s="66" t="s">
        <v>37</v>
      </c>
      <c r="K41" s="194">
        <v>7.9</v>
      </c>
    </row>
    <row r="42" spans="1:11" ht="51" x14ac:dyDescent="0.2">
      <c r="A42" s="67">
        <v>26</v>
      </c>
      <c r="B42" s="23" t="s">
        <v>33</v>
      </c>
      <c r="C42" s="23" t="s">
        <v>6</v>
      </c>
      <c r="D42" s="23" t="s">
        <v>34</v>
      </c>
      <c r="E42" s="23" t="s">
        <v>36</v>
      </c>
      <c r="F42" s="23" t="s">
        <v>29</v>
      </c>
      <c r="G42" s="23" t="s">
        <v>23</v>
      </c>
      <c r="H42" s="23" t="s">
        <v>20</v>
      </c>
      <c r="I42" s="23" t="s">
        <v>28</v>
      </c>
      <c r="J42" s="68" t="s">
        <v>152</v>
      </c>
      <c r="K42" s="200">
        <v>7.9</v>
      </c>
    </row>
    <row r="43" spans="1:11" x14ac:dyDescent="0.2">
      <c r="A43" s="67">
        <v>27</v>
      </c>
      <c r="B43" s="24" t="s">
        <v>33</v>
      </c>
      <c r="C43" s="24" t="s">
        <v>7</v>
      </c>
      <c r="D43" s="24" t="s">
        <v>19</v>
      </c>
      <c r="E43" s="24" t="s">
        <v>19</v>
      </c>
      <c r="F43" s="24" t="s">
        <v>18</v>
      </c>
      <c r="G43" s="24" t="s">
        <v>19</v>
      </c>
      <c r="H43" s="24" t="s">
        <v>20</v>
      </c>
      <c r="I43" s="24" t="s">
        <v>18</v>
      </c>
      <c r="J43" s="66" t="s">
        <v>40</v>
      </c>
      <c r="K43" s="200">
        <v>7455.6</v>
      </c>
    </row>
    <row r="44" spans="1:11" ht="25.5" x14ac:dyDescent="0.2">
      <c r="A44" s="67">
        <v>28</v>
      </c>
      <c r="B44" s="24" t="s">
        <v>33</v>
      </c>
      <c r="C44" s="24" t="s">
        <v>7</v>
      </c>
      <c r="D44" s="24" t="s">
        <v>25</v>
      </c>
      <c r="E44" s="24" t="s">
        <v>19</v>
      </c>
      <c r="F44" s="24" t="s">
        <v>18</v>
      </c>
      <c r="G44" s="24" t="s">
        <v>19</v>
      </c>
      <c r="H44" s="24" t="s">
        <v>20</v>
      </c>
      <c r="I44" s="24" t="s">
        <v>18</v>
      </c>
      <c r="J44" s="66" t="s">
        <v>41</v>
      </c>
      <c r="K44" s="201">
        <v>7455.6</v>
      </c>
    </row>
    <row r="45" spans="1:11" ht="25.5" x14ac:dyDescent="0.2">
      <c r="A45" s="67">
        <v>29</v>
      </c>
      <c r="B45" s="24" t="s">
        <v>33</v>
      </c>
      <c r="C45" s="24" t="s">
        <v>7</v>
      </c>
      <c r="D45" s="24" t="s">
        <v>25</v>
      </c>
      <c r="E45" s="24" t="s">
        <v>17</v>
      </c>
      <c r="F45" s="24" t="s">
        <v>18</v>
      </c>
      <c r="G45" s="24" t="s">
        <v>19</v>
      </c>
      <c r="H45" s="24" t="s">
        <v>20</v>
      </c>
      <c r="I45" s="24" t="s">
        <v>42</v>
      </c>
      <c r="J45" s="66" t="s">
        <v>43</v>
      </c>
      <c r="K45" s="200">
        <v>1376.5</v>
      </c>
    </row>
    <row r="46" spans="1:11" s="11" customFormat="1" x14ac:dyDescent="0.2">
      <c r="A46" s="67">
        <v>30</v>
      </c>
      <c r="B46" s="23" t="s">
        <v>33</v>
      </c>
      <c r="C46" s="23" t="s">
        <v>7</v>
      </c>
      <c r="D46" s="23" t="s">
        <v>25</v>
      </c>
      <c r="E46" s="23" t="s">
        <v>284</v>
      </c>
      <c r="F46" s="23" t="s">
        <v>44</v>
      </c>
      <c r="G46" s="23" t="s">
        <v>19</v>
      </c>
      <c r="H46" s="23" t="s">
        <v>20</v>
      </c>
      <c r="I46" s="23" t="s">
        <v>42</v>
      </c>
      <c r="J46" s="68" t="s">
        <v>153</v>
      </c>
      <c r="K46" s="200">
        <v>1376.5</v>
      </c>
    </row>
    <row r="47" spans="1:11" s="11" customFormat="1" ht="27" customHeight="1" x14ac:dyDescent="0.2">
      <c r="A47" s="67">
        <v>31</v>
      </c>
      <c r="B47" s="23" t="s">
        <v>33</v>
      </c>
      <c r="C47" s="23" t="s">
        <v>7</v>
      </c>
      <c r="D47" s="23" t="s">
        <v>25</v>
      </c>
      <c r="E47" s="23" t="s">
        <v>284</v>
      </c>
      <c r="F47" s="23" t="s">
        <v>44</v>
      </c>
      <c r="G47" s="23" t="s">
        <v>17</v>
      </c>
      <c r="H47" s="23" t="s">
        <v>20</v>
      </c>
      <c r="I47" s="23" t="s">
        <v>42</v>
      </c>
      <c r="J47" s="68" t="s">
        <v>285</v>
      </c>
      <c r="K47" s="197">
        <v>1376.5</v>
      </c>
    </row>
    <row r="48" spans="1:11" s="11" customFormat="1" ht="25.5" x14ac:dyDescent="0.2">
      <c r="A48" s="67">
        <v>32</v>
      </c>
      <c r="B48" s="24" t="s">
        <v>33</v>
      </c>
      <c r="C48" s="24" t="s">
        <v>7</v>
      </c>
      <c r="D48" s="24" t="s">
        <v>25</v>
      </c>
      <c r="E48" s="24" t="s">
        <v>286</v>
      </c>
      <c r="F48" s="24" t="s">
        <v>18</v>
      </c>
      <c r="G48" s="24" t="s">
        <v>19</v>
      </c>
      <c r="H48" s="24" t="s">
        <v>20</v>
      </c>
      <c r="I48" s="24" t="s">
        <v>42</v>
      </c>
      <c r="J48" s="66" t="s">
        <v>46</v>
      </c>
      <c r="K48" s="194">
        <v>63.5</v>
      </c>
    </row>
    <row r="49" spans="1:11" ht="25.5" x14ac:dyDescent="0.2">
      <c r="A49" s="67">
        <v>33</v>
      </c>
      <c r="B49" s="23" t="s">
        <v>33</v>
      </c>
      <c r="C49" s="23" t="s">
        <v>7</v>
      </c>
      <c r="D49" s="23" t="s">
        <v>25</v>
      </c>
      <c r="E49" s="23" t="s">
        <v>287</v>
      </c>
      <c r="F49" s="23" t="s">
        <v>288</v>
      </c>
      <c r="G49" s="23" t="s">
        <v>19</v>
      </c>
      <c r="H49" s="23" t="s">
        <v>20</v>
      </c>
      <c r="I49" s="23" t="s">
        <v>42</v>
      </c>
      <c r="J49" s="68" t="s">
        <v>47</v>
      </c>
      <c r="K49" s="114">
        <v>63.5</v>
      </c>
    </row>
    <row r="50" spans="1:11" ht="25.5" x14ac:dyDescent="0.2">
      <c r="A50" s="67">
        <v>34</v>
      </c>
      <c r="B50" s="23" t="s">
        <v>33</v>
      </c>
      <c r="C50" s="23" t="s">
        <v>7</v>
      </c>
      <c r="D50" s="23" t="s">
        <v>25</v>
      </c>
      <c r="E50" s="23" t="s">
        <v>287</v>
      </c>
      <c r="F50" s="23" t="s">
        <v>288</v>
      </c>
      <c r="G50" s="23" t="s">
        <v>17</v>
      </c>
      <c r="H50" s="23" t="s">
        <v>20</v>
      </c>
      <c r="I50" s="23" t="s">
        <v>42</v>
      </c>
      <c r="J50" s="68" t="s">
        <v>289</v>
      </c>
      <c r="K50" s="196">
        <v>63.5</v>
      </c>
    </row>
    <row r="51" spans="1:11" s="11" customFormat="1" x14ac:dyDescent="0.2">
      <c r="A51" s="67">
        <v>35</v>
      </c>
      <c r="B51" s="24" t="s">
        <v>33</v>
      </c>
      <c r="C51" s="24" t="s">
        <v>7</v>
      </c>
      <c r="D51" s="24" t="s">
        <v>25</v>
      </c>
      <c r="E51" s="24" t="s">
        <v>292</v>
      </c>
      <c r="F51" s="24" t="s">
        <v>18</v>
      </c>
      <c r="G51" s="24" t="s">
        <v>19</v>
      </c>
      <c r="H51" s="24" t="s">
        <v>20</v>
      </c>
      <c r="I51" s="24" t="s">
        <v>42</v>
      </c>
      <c r="J51" s="66" t="s">
        <v>48</v>
      </c>
      <c r="K51" s="185">
        <v>6015.6</v>
      </c>
    </row>
    <row r="52" spans="1:11" ht="51" x14ac:dyDescent="0.2">
      <c r="A52" s="67">
        <v>36</v>
      </c>
      <c r="B52" s="23" t="s">
        <v>33</v>
      </c>
      <c r="C52" s="23" t="s">
        <v>7</v>
      </c>
      <c r="D52" s="23" t="s">
        <v>25</v>
      </c>
      <c r="E52" s="23" t="s">
        <v>36</v>
      </c>
      <c r="F52" s="23" t="s">
        <v>274</v>
      </c>
      <c r="G52" s="23" t="s">
        <v>17</v>
      </c>
      <c r="H52" s="23" t="s">
        <v>20</v>
      </c>
      <c r="I52" s="23" t="s">
        <v>42</v>
      </c>
      <c r="J52" s="68" t="s">
        <v>275</v>
      </c>
      <c r="K52" s="196">
        <v>68.5</v>
      </c>
    </row>
    <row r="53" spans="1:11" x14ac:dyDescent="0.2">
      <c r="A53" s="67">
        <v>36</v>
      </c>
      <c r="B53" s="24" t="s">
        <v>33</v>
      </c>
      <c r="C53" s="24" t="s">
        <v>7</v>
      </c>
      <c r="D53" s="24" t="s">
        <v>25</v>
      </c>
      <c r="E53" s="24" t="s">
        <v>290</v>
      </c>
      <c r="F53" s="24" t="s">
        <v>49</v>
      </c>
      <c r="G53" s="24" t="s">
        <v>19</v>
      </c>
      <c r="H53" s="24" t="s">
        <v>20</v>
      </c>
      <c r="I53" s="24" t="s">
        <v>42</v>
      </c>
      <c r="J53" s="66" t="s">
        <v>154</v>
      </c>
      <c r="K53" s="197">
        <v>5947.1</v>
      </c>
    </row>
    <row r="54" spans="1:11" ht="25.5" x14ac:dyDescent="0.2">
      <c r="A54" s="67">
        <v>37</v>
      </c>
      <c r="B54" s="23" t="s">
        <v>33</v>
      </c>
      <c r="C54" s="48" t="s">
        <v>7</v>
      </c>
      <c r="D54" s="48" t="s">
        <v>25</v>
      </c>
      <c r="E54" s="48" t="s">
        <v>290</v>
      </c>
      <c r="F54" s="48" t="s">
        <v>49</v>
      </c>
      <c r="G54" s="48" t="s">
        <v>17</v>
      </c>
      <c r="H54" s="48" t="s">
        <v>20</v>
      </c>
      <c r="I54" s="48" t="s">
        <v>42</v>
      </c>
      <c r="J54" s="72" t="s">
        <v>291</v>
      </c>
      <c r="K54" s="198">
        <v>5947.1</v>
      </c>
    </row>
    <row r="55" spans="1:11" s="11" customFormat="1" ht="13.5" customHeight="1" thickBot="1" x14ac:dyDescent="0.25">
      <c r="A55" s="412" t="s">
        <v>50</v>
      </c>
      <c r="B55" s="413"/>
      <c r="C55" s="413"/>
      <c r="D55" s="413"/>
      <c r="E55" s="413"/>
      <c r="F55" s="413"/>
      <c r="G55" s="413"/>
      <c r="H55" s="413"/>
      <c r="I55" s="413"/>
      <c r="J55" s="414"/>
      <c r="K55" s="116">
        <v>7947.1</v>
      </c>
    </row>
    <row r="56" spans="1:11" ht="12.75" customHeight="1" x14ac:dyDescent="0.2">
      <c r="A56" s="415" t="s">
        <v>175</v>
      </c>
      <c r="B56" s="416"/>
      <c r="C56" s="416"/>
      <c r="D56" s="416"/>
      <c r="E56" s="416"/>
      <c r="F56" s="416"/>
      <c r="G56" s="416"/>
      <c r="H56" s="416"/>
      <c r="I56" s="416"/>
      <c r="J56" s="417"/>
      <c r="K56" s="46">
        <v>1182.54</v>
      </c>
    </row>
    <row r="57" spans="1:11" x14ac:dyDescent="0.2">
      <c r="A57" s="409" t="s">
        <v>176</v>
      </c>
      <c r="B57" s="410"/>
      <c r="C57" s="410"/>
      <c r="D57" s="410"/>
      <c r="E57" s="410"/>
      <c r="F57" s="410"/>
      <c r="G57" s="410"/>
      <c r="H57" s="410"/>
      <c r="I57" s="410"/>
      <c r="J57" s="411"/>
      <c r="K57" s="26">
        <v>245.75</v>
      </c>
    </row>
    <row r="58" spans="1:11" s="11" customFormat="1" ht="14.25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74"/>
    </row>
    <row r="59" spans="1:11" x14ac:dyDescent="0.2">
      <c r="A59" s="12"/>
      <c r="K59" s="74"/>
    </row>
    <row r="60" spans="1:11" ht="14.25" x14ac:dyDescent="0.2">
      <c r="A60" s="12"/>
      <c r="K60" s="75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7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7:J57"/>
    <mergeCell ref="A55:J55"/>
    <mergeCell ref="A56:J56"/>
    <mergeCell ref="A14:A15"/>
    <mergeCell ref="B14:I14"/>
    <mergeCell ref="J14:J15"/>
  </mergeCells>
  <phoneticPr fontId="7" type="noConversion"/>
  <conditionalFormatting sqref="K19 K14">
    <cfRule type="cellIs" dxfId="1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77" fitToHeight="3" orientation="portrait" r:id="rId1"/>
  <headerFooter alignWithMargins="0"/>
  <rowBreaks count="2" manualBreakCount="2">
    <brk id="22" max="12" man="1"/>
    <brk id="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2"/>
  <sheetViews>
    <sheetView zoomScaleNormal="100" zoomScaleSheetLayoutView="130" workbookViewId="0">
      <selection activeCell="Q10" sqref="Q10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1" width="11.140625" style="6" customWidth="1"/>
    <col min="12" max="12" width="9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7" width="11.140625" style="6" customWidth="1"/>
    <col min="268" max="268" width="9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3" width="11.140625" style="6" customWidth="1"/>
    <col min="524" max="524" width="9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79" width="11.140625" style="6" customWidth="1"/>
    <col min="780" max="780" width="9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5" width="11.140625" style="6" customWidth="1"/>
    <col min="1036" max="1036" width="9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1" width="11.140625" style="6" customWidth="1"/>
    <col min="1292" max="1292" width="9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7" width="11.140625" style="6" customWidth="1"/>
    <col min="1548" max="1548" width="9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3" width="11.140625" style="6" customWidth="1"/>
    <col min="1804" max="1804" width="9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59" width="11.140625" style="6" customWidth="1"/>
    <col min="2060" max="2060" width="9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5" width="11.140625" style="6" customWidth="1"/>
    <col min="2316" max="2316" width="9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1" width="11.140625" style="6" customWidth="1"/>
    <col min="2572" max="2572" width="9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7" width="11.140625" style="6" customWidth="1"/>
    <col min="2828" max="2828" width="9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3" width="11.140625" style="6" customWidth="1"/>
    <col min="3084" max="3084" width="9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39" width="11.140625" style="6" customWidth="1"/>
    <col min="3340" max="3340" width="9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5" width="11.140625" style="6" customWidth="1"/>
    <col min="3596" max="3596" width="9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1" width="11.140625" style="6" customWidth="1"/>
    <col min="3852" max="3852" width="9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7" width="11.140625" style="6" customWidth="1"/>
    <col min="4108" max="4108" width="9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3" width="11.140625" style="6" customWidth="1"/>
    <col min="4364" max="4364" width="9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19" width="11.140625" style="6" customWidth="1"/>
    <col min="4620" max="4620" width="9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5" width="11.140625" style="6" customWidth="1"/>
    <col min="4876" max="4876" width="9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1" width="11.140625" style="6" customWidth="1"/>
    <col min="5132" max="5132" width="9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7" width="11.140625" style="6" customWidth="1"/>
    <col min="5388" max="5388" width="9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3" width="11.140625" style="6" customWidth="1"/>
    <col min="5644" max="5644" width="9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899" width="11.140625" style="6" customWidth="1"/>
    <col min="5900" max="5900" width="9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5" width="11.140625" style="6" customWidth="1"/>
    <col min="6156" max="6156" width="9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1" width="11.140625" style="6" customWidth="1"/>
    <col min="6412" max="6412" width="9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7" width="11.140625" style="6" customWidth="1"/>
    <col min="6668" max="6668" width="9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3" width="11.140625" style="6" customWidth="1"/>
    <col min="6924" max="6924" width="9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79" width="11.140625" style="6" customWidth="1"/>
    <col min="7180" max="7180" width="9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5" width="11.140625" style="6" customWidth="1"/>
    <col min="7436" max="7436" width="9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1" width="11.140625" style="6" customWidth="1"/>
    <col min="7692" max="7692" width="9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7" width="11.140625" style="6" customWidth="1"/>
    <col min="7948" max="7948" width="9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3" width="11.140625" style="6" customWidth="1"/>
    <col min="8204" max="8204" width="9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59" width="11.140625" style="6" customWidth="1"/>
    <col min="8460" max="8460" width="9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5" width="11.140625" style="6" customWidth="1"/>
    <col min="8716" max="8716" width="9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1" width="11.140625" style="6" customWidth="1"/>
    <col min="8972" max="8972" width="9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7" width="11.140625" style="6" customWidth="1"/>
    <col min="9228" max="9228" width="9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3" width="11.140625" style="6" customWidth="1"/>
    <col min="9484" max="9484" width="9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39" width="11.140625" style="6" customWidth="1"/>
    <col min="9740" max="9740" width="9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5" width="11.140625" style="6" customWidth="1"/>
    <col min="9996" max="9996" width="9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1" width="11.140625" style="6" customWidth="1"/>
    <col min="10252" max="10252" width="9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7" width="11.140625" style="6" customWidth="1"/>
    <col min="10508" max="10508" width="9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3" width="11.140625" style="6" customWidth="1"/>
    <col min="10764" max="10764" width="9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19" width="11.140625" style="6" customWidth="1"/>
    <col min="11020" max="11020" width="9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5" width="11.140625" style="6" customWidth="1"/>
    <col min="11276" max="11276" width="9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1" width="11.140625" style="6" customWidth="1"/>
    <col min="11532" max="11532" width="9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7" width="11.140625" style="6" customWidth="1"/>
    <col min="11788" max="11788" width="9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3" width="11.140625" style="6" customWidth="1"/>
    <col min="12044" max="12044" width="9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299" width="11.140625" style="6" customWidth="1"/>
    <col min="12300" max="12300" width="9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5" width="11.140625" style="6" customWidth="1"/>
    <col min="12556" max="12556" width="9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1" width="11.140625" style="6" customWidth="1"/>
    <col min="12812" max="12812" width="9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7" width="11.140625" style="6" customWidth="1"/>
    <col min="13068" max="13068" width="9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3" width="11.140625" style="6" customWidth="1"/>
    <col min="13324" max="13324" width="9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79" width="11.140625" style="6" customWidth="1"/>
    <col min="13580" max="13580" width="9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5" width="11.140625" style="6" customWidth="1"/>
    <col min="13836" max="13836" width="9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1" width="11.140625" style="6" customWidth="1"/>
    <col min="14092" max="14092" width="9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7" width="11.140625" style="6" customWidth="1"/>
    <col min="14348" max="14348" width="9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3" width="11.140625" style="6" customWidth="1"/>
    <col min="14604" max="14604" width="9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59" width="11.140625" style="6" customWidth="1"/>
    <col min="14860" max="14860" width="9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5" width="11.140625" style="6" customWidth="1"/>
    <col min="15116" max="15116" width="9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1" width="11.140625" style="6" customWidth="1"/>
    <col min="15372" max="15372" width="9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7" width="11.140625" style="6" customWidth="1"/>
    <col min="15628" max="15628" width="9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3" width="11.140625" style="6" customWidth="1"/>
    <col min="15884" max="15884" width="9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39" width="11.140625" style="6" customWidth="1"/>
    <col min="16140" max="16140" width="9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ht="13.5" customHeight="1" x14ac:dyDescent="0.2">
      <c r="J1" s="425" t="s">
        <v>329</v>
      </c>
      <c r="K1" s="425"/>
      <c r="L1" s="425"/>
    </row>
    <row r="2" spans="1:14" ht="13.5" customHeight="1" x14ac:dyDescent="0.2">
      <c r="J2" s="401" t="s">
        <v>359</v>
      </c>
      <c r="K2" s="401"/>
      <c r="L2" s="401"/>
    </row>
    <row r="3" spans="1:14" ht="13.5" customHeight="1" x14ac:dyDescent="0.2">
      <c r="J3" s="401" t="s">
        <v>98</v>
      </c>
      <c r="K3" s="405"/>
      <c r="L3" s="405"/>
    </row>
    <row r="4" spans="1:14" ht="13.5" customHeight="1" x14ac:dyDescent="0.2">
      <c r="J4" s="245"/>
      <c r="K4" s="245"/>
      <c r="L4" s="245" t="s">
        <v>349</v>
      </c>
    </row>
    <row r="5" spans="1:14" ht="13.5" customHeight="1" x14ac:dyDescent="0.2">
      <c r="J5" s="7"/>
      <c r="K5" s="7"/>
      <c r="L5" s="7"/>
    </row>
    <row r="6" spans="1:14" ht="13.5" customHeight="1" x14ac:dyDescent="0.2">
      <c r="J6" s="425" t="s">
        <v>360</v>
      </c>
      <c r="K6" s="425"/>
      <c r="L6" s="425"/>
    </row>
    <row r="7" spans="1:14" ht="13.5" customHeight="1" x14ac:dyDescent="0.2">
      <c r="J7" s="401" t="s">
        <v>354</v>
      </c>
      <c r="K7" s="401"/>
      <c r="L7" s="401"/>
    </row>
    <row r="8" spans="1:14" ht="13.5" customHeight="1" x14ac:dyDescent="0.2">
      <c r="J8" s="401" t="s">
        <v>98</v>
      </c>
      <c r="K8" s="405"/>
      <c r="L8" s="405"/>
    </row>
    <row r="9" spans="1:14" ht="13.5" customHeight="1" x14ac:dyDescent="0.2">
      <c r="J9" s="245"/>
      <c r="K9" s="245"/>
      <c r="L9" s="245" t="s">
        <v>355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424" t="s">
        <v>361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406" t="s">
        <v>9</v>
      </c>
      <c r="K13" s="406"/>
      <c r="L13" s="406"/>
      <c r="M13" s="269"/>
      <c r="N13" s="269"/>
    </row>
    <row r="14" spans="1:14" ht="10.5" customHeight="1" x14ac:dyDescent="0.2">
      <c r="A14" s="430" t="s">
        <v>362</v>
      </c>
      <c r="B14" s="431"/>
      <c r="C14" s="431"/>
      <c r="D14" s="431"/>
      <c r="E14" s="431"/>
      <c r="F14" s="431"/>
      <c r="G14" s="431"/>
      <c r="H14" s="431"/>
      <c r="I14" s="431"/>
      <c r="J14" s="432" t="s">
        <v>363</v>
      </c>
      <c r="K14" s="434" t="s">
        <v>364</v>
      </c>
      <c r="L14" s="436" t="s">
        <v>365</v>
      </c>
    </row>
    <row r="15" spans="1:14" ht="120" customHeight="1" x14ac:dyDescent="0.2">
      <c r="A15" s="270" t="s">
        <v>5</v>
      </c>
      <c r="B15" s="271" t="s">
        <v>366</v>
      </c>
      <c r="C15" s="271" t="s">
        <v>367</v>
      </c>
      <c r="D15" s="271" t="s">
        <v>368</v>
      </c>
      <c r="E15" s="271" t="s">
        <v>369</v>
      </c>
      <c r="F15" s="271" t="s">
        <v>370</v>
      </c>
      <c r="G15" s="271" t="s">
        <v>371</v>
      </c>
      <c r="H15" s="271" t="s">
        <v>372</v>
      </c>
      <c r="I15" s="271" t="s">
        <v>373</v>
      </c>
      <c r="J15" s="433"/>
      <c r="K15" s="435"/>
      <c r="L15" s="437"/>
    </row>
    <row r="16" spans="1:14" s="276" customFormat="1" ht="11.25" customHeight="1" x14ac:dyDescent="0.2">
      <c r="A16" s="272"/>
      <c r="B16" s="273" t="s">
        <v>6</v>
      </c>
      <c r="C16" s="273" t="s">
        <v>7</v>
      </c>
      <c r="D16" s="273" t="s">
        <v>10</v>
      </c>
      <c r="E16" s="273" t="s">
        <v>11</v>
      </c>
      <c r="F16" s="273" t="s">
        <v>12</v>
      </c>
      <c r="G16" s="273" t="s">
        <v>13</v>
      </c>
      <c r="H16" s="273" t="s">
        <v>14</v>
      </c>
      <c r="I16" s="273" t="s">
        <v>15</v>
      </c>
      <c r="J16" s="273" t="s">
        <v>16</v>
      </c>
      <c r="K16" s="273" t="s">
        <v>17</v>
      </c>
      <c r="L16" s="274" t="s">
        <v>374</v>
      </c>
      <c r="M16" s="275"/>
      <c r="N16" s="275"/>
    </row>
    <row r="17" spans="1:14" s="10" customFormat="1" ht="14.25" x14ac:dyDescent="0.2">
      <c r="A17" s="277" t="s">
        <v>6</v>
      </c>
      <c r="B17" s="278" t="s">
        <v>18</v>
      </c>
      <c r="C17" s="278" t="s">
        <v>6</v>
      </c>
      <c r="D17" s="278" t="s">
        <v>19</v>
      </c>
      <c r="E17" s="278" t="s">
        <v>19</v>
      </c>
      <c r="F17" s="278" t="s">
        <v>18</v>
      </c>
      <c r="G17" s="278" t="s">
        <v>19</v>
      </c>
      <c r="H17" s="278" t="s">
        <v>20</v>
      </c>
      <c r="I17" s="278" t="s">
        <v>18</v>
      </c>
      <c r="J17" s="279" t="s">
        <v>21</v>
      </c>
      <c r="K17" s="280">
        <f>K18+K29+K32++K40+K23</f>
        <v>552.70000000000005</v>
      </c>
      <c r="L17" s="280">
        <f>L18+L29+L32++L40+L23</f>
        <v>673.19999999999993</v>
      </c>
      <c r="M17" s="281"/>
      <c r="N17" s="281"/>
    </row>
    <row r="18" spans="1:14" s="11" customFormat="1" x14ac:dyDescent="0.2">
      <c r="A18" s="282">
        <f>A17+1</f>
        <v>2</v>
      </c>
      <c r="B18" s="95" t="s">
        <v>22</v>
      </c>
      <c r="C18" s="95" t="s">
        <v>6</v>
      </c>
      <c r="D18" s="95" t="s">
        <v>23</v>
      </c>
      <c r="E18" s="95" t="s">
        <v>19</v>
      </c>
      <c r="F18" s="95" t="s">
        <v>18</v>
      </c>
      <c r="G18" s="95" t="s">
        <v>19</v>
      </c>
      <c r="H18" s="95" t="s">
        <v>20</v>
      </c>
      <c r="I18" s="95" t="s">
        <v>18</v>
      </c>
      <c r="J18" s="283" t="s">
        <v>24</v>
      </c>
      <c r="K18" s="284">
        <f>K19</f>
        <v>69.099999999999994</v>
      </c>
      <c r="L18" s="285">
        <f>L19</f>
        <v>79.399999999999991</v>
      </c>
      <c r="M18" s="275"/>
      <c r="N18" s="275"/>
    </row>
    <row r="19" spans="1:14" s="11" customFormat="1" x14ac:dyDescent="0.2">
      <c r="A19" s="282">
        <f t="shared" ref="A19:A56" si="0">A18+1</f>
        <v>3</v>
      </c>
      <c r="B19" s="95" t="s">
        <v>22</v>
      </c>
      <c r="C19" s="95" t="s">
        <v>6</v>
      </c>
      <c r="D19" s="95" t="s">
        <v>23</v>
      </c>
      <c r="E19" s="95" t="s">
        <v>25</v>
      </c>
      <c r="F19" s="95" t="s">
        <v>18</v>
      </c>
      <c r="G19" s="95" t="s">
        <v>23</v>
      </c>
      <c r="H19" s="95" t="s">
        <v>20</v>
      </c>
      <c r="I19" s="95" t="s">
        <v>28</v>
      </c>
      <c r="J19" s="283" t="s">
        <v>26</v>
      </c>
      <c r="K19" s="284">
        <f>K21+K20+K22</f>
        <v>69.099999999999994</v>
      </c>
      <c r="L19" s="285">
        <f>L21+L20+L22</f>
        <v>79.399999999999991</v>
      </c>
      <c r="M19" s="275"/>
      <c r="N19" s="275"/>
    </row>
    <row r="20" spans="1:14" ht="39.75" customHeight="1" x14ac:dyDescent="0.2">
      <c r="A20" s="282">
        <f t="shared" si="0"/>
        <v>4</v>
      </c>
      <c r="B20" s="97" t="s">
        <v>22</v>
      </c>
      <c r="C20" s="97" t="s">
        <v>6</v>
      </c>
      <c r="D20" s="97" t="s">
        <v>23</v>
      </c>
      <c r="E20" s="97" t="s">
        <v>25</v>
      </c>
      <c r="F20" s="97" t="s">
        <v>27</v>
      </c>
      <c r="G20" s="97" t="s">
        <v>23</v>
      </c>
      <c r="H20" s="97" t="s">
        <v>20</v>
      </c>
      <c r="I20" s="97" t="s">
        <v>28</v>
      </c>
      <c r="J20" s="286" t="s">
        <v>146</v>
      </c>
      <c r="K20" s="287">
        <v>68.3</v>
      </c>
      <c r="L20" s="172">
        <v>78.599999999999994</v>
      </c>
      <c r="N20" s="275"/>
    </row>
    <row r="21" spans="1:14" s="11" customFormat="1" ht="71.25" customHeight="1" x14ac:dyDescent="0.2">
      <c r="A21" s="282">
        <f t="shared" si="0"/>
        <v>5</v>
      </c>
      <c r="B21" s="97" t="s">
        <v>22</v>
      </c>
      <c r="C21" s="97" t="s">
        <v>6</v>
      </c>
      <c r="D21" s="97" t="s">
        <v>23</v>
      </c>
      <c r="E21" s="97" t="s">
        <v>25</v>
      </c>
      <c r="F21" s="97" t="s">
        <v>29</v>
      </c>
      <c r="G21" s="97" t="s">
        <v>23</v>
      </c>
      <c r="H21" s="97" t="s">
        <v>20</v>
      </c>
      <c r="I21" s="97" t="s">
        <v>28</v>
      </c>
      <c r="J21" s="98" t="s">
        <v>147</v>
      </c>
      <c r="K21" s="287">
        <v>0.3</v>
      </c>
      <c r="L21" s="172">
        <v>0.3</v>
      </c>
      <c r="M21" s="275"/>
      <c r="N21" s="275"/>
    </row>
    <row r="22" spans="1:14" ht="39.75" customHeight="1" x14ac:dyDescent="0.2">
      <c r="A22" s="282">
        <f t="shared" si="0"/>
        <v>6</v>
      </c>
      <c r="B22" s="97" t="s">
        <v>22</v>
      </c>
      <c r="C22" s="97" t="s">
        <v>6</v>
      </c>
      <c r="D22" s="97" t="s">
        <v>23</v>
      </c>
      <c r="E22" s="97" t="s">
        <v>25</v>
      </c>
      <c r="F22" s="97" t="s">
        <v>32</v>
      </c>
      <c r="G22" s="97" t="s">
        <v>23</v>
      </c>
      <c r="H22" s="97" t="s">
        <v>20</v>
      </c>
      <c r="I22" s="97" t="s">
        <v>28</v>
      </c>
      <c r="J22" s="288" t="s">
        <v>148</v>
      </c>
      <c r="K22" s="287">
        <v>0.5</v>
      </c>
      <c r="L22" s="172">
        <v>0.5</v>
      </c>
      <c r="N22" s="275"/>
    </row>
    <row r="23" spans="1:14" s="11" customFormat="1" ht="26.25" customHeight="1" x14ac:dyDescent="0.2">
      <c r="A23" s="282">
        <f t="shared" si="0"/>
        <v>7</v>
      </c>
      <c r="B23" s="95" t="s">
        <v>117</v>
      </c>
      <c r="C23" s="95" t="s">
        <v>6</v>
      </c>
      <c r="D23" s="95" t="s">
        <v>45</v>
      </c>
      <c r="E23" s="95" t="s">
        <v>19</v>
      </c>
      <c r="F23" s="95" t="s">
        <v>18</v>
      </c>
      <c r="G23" s="95" t="s">
        <v>19</v>
      </c>
      <c r="H23" s="95" t="s">
        <v>20</v>
      </c>
      <c r="I23" s="95" t="s">
        <v>18</v>
      </c>
      <c r="J23" s="289" t="s">
        <v>103</v>
      </c>
      <c r="K23" s="284">
        <f>K24</f>
        <v>102.8</v>
      </c>
      <c r="L23" s="285">
        <f>L24</f>
        <v>105.3</v>
      </c>
      <c r="M23" s="275"/>
      <c r="N23" s="275"/>
    </row>
    <row r="24" spans="1:14" ht="27" customHeight="1" x14ac:dyDescent="0.2">
      <c r="A24" s="282">
        <f t="shared" si="0"/>
        <v>8</v>
      </c>
      <c r="B24" s="95" t="s">
        <v>117</v>
      </c>
      <c r="C24" s="95" t="s">
        <v>6</v>
      </c>
      <c r="D24" s="95" t="s">
        <v>45</v>
      </c>
      <c r="E24" s="95" t="s">
        <v>25</v>
      </c>
      <c r="F24" s="95" t="s">
        <v>18</v>
      </c>
      <c r="G24" s="95" t="s">
        <v>23</v>
      </c>
      <c r="H24" s="95" t="s">
        <v>20</v>
      </c>
      <c r="I24" s="95" t="s">
        <v>18</v>
      </c>
      <c r="J24" s="289" t="s">
        <v>169</v>
      </c>
      <c r="K24" s="284">
        <f>K25+K26+K27+K28</f>
        <v>102.8</v>
      </c>
      <c r="L24" s="285">
        <f>L25+L26+L27+L28</f>
        <v>105.3</v>
      </c>
      <c r="N24" s="275"/>
    </row>
    <row r="25" spans="1:14" ht="37.5" customHeight="1" x14ac:dyDescent="0.2">
      <c r="A25" s="282">
        <f t="shared" si="0"/>
        <v>9</v>
      </c>
      <c r="B25" s="97" t="s">
        <v>117</v>
      </c>
      <c r="C25" s="97" t="s">
        <v>6</v>
      </c>
      <c r="D25" s="97" t="s">
        <v>45</v>
      </c>
      <c r="E25" s="97" t="s">
        <v>25</v>
      </c>
      <c r="F25" s="97" t="s">
        <v>99</v>
      </c>
      <c r="G25" s="97" t="s">
        <v>23</v>
      </c>
      <c r="H25" s="97" t="s">
        <v>20</v>
      </c>
      <c r="I25" s="97" t="s">
        <v>28</v>
      </c>
      <c r="J25" s="98" t="s">
        <v>170</v>
      </c>
      <c r="K25" s="287">
        <v>38.200000000000003</v>
      </c>
      <c r="L25" s="172">
        <v>39.700000000000003</v>
      </c>
      <c r="N25" s="275"/>
    </row>
    <row r="26" spans="1:14" ht="50.25" customHeight="1" x14ac:dyDescent="0.2">
      <c r="A26" s="282">
        <f t="shared" si="0"/>
        <v>10</v>
      </c>
      <c r="B26" s="97" t="s">
        <v>117</v>
      </c>
      <c r="C26" s="97" t="s">
        <v>6</v>
      </c>
      <c r="D26" s="97" t="s">
        <v>45</v>
      </c>
      <c r="E26" s="97" t="s">
        <v>25</v>
      </c>
      <c r="F26" s="97" t="s">
        <v>100</v>
      </c>
      <c r="G26" s="97" t="s">
        <v>23</v>
      </c>
      <c r="H26" s="97" t="s">
        <v>20</v>
      </c>
      <c r="I26" s="97" t="s">
        <v>28</v>
      </c>
      <c r="J26" s="98" t="s">
        <v>174</v>
      </c>
      <c r="K26" s="287">
        <v>0.3</v>
      </c>
      <c r="L26" s="172">
        <v>0.3</v>
      </c>
      <c r="N26" s="275"/>
    </row>
    <row r="27" spans="1:14" ht="38.25" customHeight="1" x14ac:dyDescent="0.2">
      <c r="A27" s="282">
        <f t="shared" si="0"/>
        <v>11</v>
      </c>
      <c r="B27" s="97" t="s">
        <v>117</v>
      </c>
      <c r="C27" s="97" t="s">
        <v>6</v>
      </c>
      <c r="D27" s="97" t="s">
        <v>45</v>
      </c>
      <c r="E27" s="97" t="s">
        <v>25</v>
      </c>
      <c r="F27" s="97" t="s">
        <v>101</v>
      </c>
      <c r="G27" s="97" t="s">
        <v>23</v>
      </c>
      <c r="H27" s="97" t="s">
        <v>20</v>
      </c>
      <c r="I27" s="97" t="s">
        <v>28</v>
      </c>
      <c r="J27" s="98" t="s">
        <v>171</v>
      </c>
      <c r="K27" s="287">
        <v>69.599999999999994</v>
      </c>
      <c r="L27" s="172">
        <v>72.2</v>
      </c>
      <c r="N27" s="275"/>
    </row>
    <row r="28" spans="1:14" s="11" customFormat="1" ht="38.25" customHeight="1" x14ac:dyDescent="0.2">
      <c r="A28" s="282">
        <f t="shared" si="0"/>
        <v>12</v>
      </c>
      <c r="B28" s="97" t="s">
        <v>117</v>
      </c>
      <c r="C28" s="97" t="s">
        <v>6</v>
      </c>
      <c r="D28" s="97" t="s">
        <v>45</v>
      </c>
      <c r="E28" s="97" t="s">
        <v>25</v>
      </c>
      <c r="F28" s="97" t="s">
        <v>102</v>
      </c>
      <c r="G28" s="97" t="s">
        <v>23</v>
      </c>
      <c r="H28" s="97" t="s">
        <v>20</v>
      </c>
      <c r="I28" s="97" t="s">
        <v>28</v>
      </c>
      <c r="J28" s="98" t="s">
        <v>172</v>
      </c>
      <c r="K28" s="287">
        <v>-5.3</v>
      </c>
      <c r="L28" s="172">
        <v>-6.9</v>
      </c>
      <c r="M28" s="275"/>
      <c r="N28" s="275"/>
    </row>
    <row r="29" spans="1:14" s="11" customFormat="1" ht="21.75" customHeight="1" x14ac:dyDescent="0.2">
      <c r="A29" s="290">
        <f t="shared" si="0"/>
        <v>13</v>
      </c>
      <c r="B29" s="95" t="s">
        <v>22</v>
      </c>
      <c r="C29" s="95" t="s">
        <v>6</v>
      </c>
      <c r="D29" s="95" t="s">
        <v>38</v>
      </c>
      <c r="E29" s="95" t="s">
        <v>19</v>
      </c>
      <c r="F29" s="95" t="s">
        <v>19</v>
      </c>
      <c r="G29" s="95" t="s">
        <v>19</v>
      </c>
      <c r="H29" s="95" t="s">
        <v>20</v>
      </c>
      <c r="I29" s="95" t="s">
        <v>28</v>
      </c>
      <c r="J29" s="289" t="s">
        <v>203</v>
      </c>
      <c r="K29" s="284">
        <f>K30</f>
        <v>6.5</v>
      </c>
      <c r="L29" s="285">
        <f>L30</f>
        <v>9.6999999999999993</v>
      </c>
      <c r="M29" s="281"/>
    </row>
    <row r="30" spans="1:14" s="11" customFormat="1" ht="21.75" customHeight="1" x14ac:dyDescent="0.2">
      <c r="A30" s="290">
        <f t="shared" si="0"/>
        <v>14</v>
      </c>
      <c r="B30" s="95" t="s">
        <v>22</v>
      </c>
      <c r="C30" s="95" t="s">
        <v>6</v>
      </c>
      <c r="D30" s="95" t="s">
        <v>38</v>
      </c>
      <c r="E30" s="95" t="s">
        <v>45</v>
      </c>
      <c r="F30" s="95" t="s">
        <v>23</v>
      </c>
      <c r="G30" s="95" t="s">
        <v>19</v>
      </c>
      <c r="H30" s="95" t="s">
        <v>20</v>
      </c>
      <c r="I30" s="95" t="s">
        <v>28</v>
      </c>
      <c r="J30" s="289" t="s">
        <v>204</v>
      </c>
      <c r="K30" s="284">
        <f>K31</f>
        <v>6.5</v>
      </c>
      <c r="L30" s="285">
        <f>L31</f>
        <v>9.6999999999999993</v>
      </c>
      <c r="M30" s="281"/>
    </row>
    <row r="31" spans="1:14" s="11" customFormat="1" ht="21.75" customHeight="1" x14ac:dyDescent="0.2">
      <c r="A31" s="282">
        <f t="shared" si="0"/>
        <v>15</v>
      </c>
      <c r="B31" s="97" t="s">
        <v>22</v>
      </c>
      <c r="C31" s="97" t="s">
        <v>6</v>
      </c>
      <c r="D31" s="97" t="s">
        <v>38</v>
      </c>
      <c r="E31" s="97" t="s">
        <v>45</v>
      </c>
      <c r="F31" s="97" t="s">
        <v>23</v>
      </c>
      <c r="G31" s="97" t="s">
        <v>23</v>
      </c>
      <c r="H31" s="97" t="s">
        <v>20</v>
      </c>
      <c r="I31" s="97" t="s">
        <v>28</v>
      </c>
      <c r="J31" s="98" t="s">
        <v>204</v>
      </c>
      <c r="K31" s="287">
        <v>6.5</v>
      </c>
      <c r="L31" s="172">
        <v>9.6999999999999993</v>
      </c>
      <c r="M31" s="281"/>
    </row>
    <row r="32" spans="1:14" ht="18.75" customHeight="1" x14ac:dyDescent="0.2">
      <c r="A32" s="282">
        <f>A28+1</f>
        <v>13</v>
      </c>
      <c r="B32" s="95" t="s">
        <v>22</v>
      </c>
      <c r="C32" s="95" t="s">
        <v>6</v>
      </c>
      <c r="D32" s="95" t="s">
        <v>30</v>
      </c>
      <c r="E32" s="95" t="s">
        <v>19</v>
      </c>
      <c r="F32" s="95" t="s">
        <v>18</v>
      </c>
      <c r="G32" s="95" t="s">
        <v>19</v>
      </c>
      <c r="H32" s="95" t="s">
        <v>20</v>
      </c>
      <c r="I32" s="95" t="s">
        <v>18</v>
      </c>
      <c r="J32" s="25" t="s">
        <v>149</v>
      </c>
      <c r="K32" s="284">
        <f>SUM(K35+K33)</f>
        <v>366.1</v>
      </c>
      <c r="L32" s="285">
        <f>SUM(L35+L33)</f>
        <v>470.3</v>
      </c>
      <c r="N32" s="275"/>
    </row>
    <row r="33" spans="1:14" s="11" customFormat="1" ht="20.25" customHeight="1" x14ac:dyDescent="0.2">
      <c r="A33" s="290">
        <f t="shared" si="0"/>
        <v>14</v>
      </c>
      <c r="B33" s="95" t="s">
        <v>22</v>
      </c>
      <c r="C33" s="95" t="s">
        <v>6</v>
      </c>
      <c r="D33" s="95" t="s">
        <v>30</v>
      </c>
      <c r="E33" s="95" t="s">
        <v>23</v>
      </c>
      <c r="F33" s="95" t="s">
        <v>18</v>
      </c>
      <c r="G33" s="95" t="s">
        <v>19</v>
      </c>
      <c r="H33" s="95" t="s">
        <v>20</v>
      </c>
      <c r="I33" s="95" t="s">
        <v>28</v>
      </c>
      <c r="J33" s="289" t="s">
        <v>31</v>
      </c>
      <c r="K33" s="284">
        <f>SUM(K34)</f>
        <v>187.9</v>
      </c>
      <c r="L33" s="285">
        <f>SUM(L34)</f>
        <v>282</v>
      </c>
      <c r="M33" s="275"/>
      <c r="N33" s="275"/>
    </row>
    <row r="34" spans="1:14" ht="25.5" customHeight="1" x14ac:dyDescent="0.2">
      <c r="A34" s="282">
        <f t="shared" si="0"/>
        <v>15</v>
      </c>
      <c r="B34" s="97" t="s">
        <v>22</v>
      </c>
      <c r="C34" s="97" t="s">
        <v>6</v>
      </c>
      <c r="D34" s="97" t="s">
        <v>30</v>
      </c>
      <c r="E34" s="97" t="s">
        <v>23</v>
      </c>
      <c r="F34" s="97" t="s">
        <v>32</v>
      </c>
      <c r="G34" s="97" t="s">
        <v>17</v>
      </c>
      <c r="H34" s="97" t="s">
        <v>20</v>
      </c>
      <c r="I34" s="97" t="s">
        <v>28</v>
      </c>
      <c r="J34" s="98" t="s">
        <v>375</v>
      </c>
      <c r="K34" s="287">
        <v>187.9</v>
      </c>
      <c r="L34" s="172">
        <v>282</v>
      </c>
      <c r="N34" s="275"/>
    </row>
    <row r="35" spans="1:14" ht="15.75" x14ac:dyDescent="0.2">
      <c r="A35" s="282">
        <f t="shared" si="0"/>
        <v>16</v>
      </c>
      <c r="B35" s="95" t="s">
        <v>22</v>
      </c>
      <c r="C35" s="95" t="s">
        <v>6</v>
      </c>
      <c r="D35" s="95" t="s">
        <v>30</v>
      </c>
      <c r="E35" s="95" t="s">
        <v>30</v>
      </c>
      <c r="F35" s="95" t="s">
        <v>18</v>
      </c>
      <c r="G35" s="95" t="s">
        <v>19</v>
      </c>
      <c r="H35" s="95" t="s">
        <v>20</v>
      </c>
      <c r="I35" s="291" t="s">
        <v>28</v>
      </c>
      <c r="J35" s="25" t="s">
        <v>151</v>
      </c>
      <c r="K35" s="284">
        <f>SUM(K36+K38)</f>
        <v>178.2</v>
      </c>
      <c r="L35" s="285">
        <f>SUM(L36+L38)</f>
        <v>188.3</v>
      </c>
      <c r="N35" s="275"/>
    </row>
    <row r="36" spans="1:14" ht="12" customHeight="1" x14ac:dyDescent="0.2">
      <c r="A36" s="282">
        <f t="shared" si="0"/>
        <v>17</v>
      </c>
      <c r="B36" s="97" t="s">
        <v>22</v>
      </c>
      <c r="C36" s="97" t="s">
        <v>6</v>
      </c>
      <c r="D36" s="97" t="s">
        <v>30</v>
      </c>
      <c r="E36" s="97" t="s">
        <v>30</v>
      </c>
      <c r="F36" s="97" t="s">
        <v>32</v>
      </c>
      <c r="G36" s="97" t="s">
        <v>19</v>
      </c>
      <c r="H36" s="97" t="s">
        <v>20</v>
      </c>
      <c r="I36" s="97" t="s">
        <v>28</v>
      </c>
      <c r="J36" s="98" t="s">
        <v>376</v>
      </c>
      <c r="K36" s="284">
        <f>K37</f>
        <v>20</v>
      </c>
      <c r="L36" s="285">
        <f>L37</f>
        <v>23</v>
      </c>
      <c r="N36" s="275"/>
    </row>
    <row r="37" spans="1:14" ht="25.5" x14ac:dyDescent="0.2">
      <c r="A37" s="282">
        <f t="shared" si="0"/>
        <v>18</v>
      </c>
      <c r="B37" s="97" t="s">
        <v>22</v>
      </c>
      <c r="C37" s="97" t="s">
        <v>6</v>
      </c>
      <c r="D37" s="97" t="s">
        <v>30</v>
      </c>
      <c r="E37" s="97" t="s">
        <v>30</v>
      </c>
      <c r="F37" s="97" t="s">
        <v>206</v>
      </c>
      <c r="G37" s="97" t="s">
        <v>17</v>
      </c>
      <c r="H37" s="97" t="s">
        <v>20</v>
      </c>
      <c r="I37" s="97" t="s">
        <v>28</v>
      </c>
      <c r="J37" s="98" t="s">
        <v>207</v>
      </c>
      <c r="K37" s="287">
        <v>20</v>
      </c>
      <c r="L37" s="172">
        <v>23</v>
      </c>
      <c r="N37" s="275"/>
    </row>
    <row r="38" spans="1:14" x14ac:dyDescent="0.2">
      <c r="A38" s="282">
        <f t="shared" si="0"/>
        <v>19</v>
      </c>
      <c r="B38" s="97" t="s">
        <v>22</v>
      </c>
      <c r="C38" s="97" t="s">
        <v>6</v>
      </c>
      <c r="D38" s="97" t="s">
        <v>30</v>
      </c>
      <c r="E38" s="97" t="s">
        <v>30</v>
      </c>
      <c r="F38" s="97" t="s">
        <v>208</v>
      </c>
      <c r="G38" s="97" t="s">
        <v>19</v>
      </c>
      <c r="H38" s="97" t="s">
        <v>20</v>
      </c>
      <c r="I38" s="97" t="s">
        <v>28</v>
      </c>
      <c r="J38" s="98" t="s">
        <v>283</v>
      </c>
      <c r="K38" s="284">
        <f>K39</f>
        <v>158.19999999999999</v>
      </c>
      <c r="L38" s="285">
        <f>L39</f>
        <v>165.3</v>
      </c>
      <c r="N38" s="275"/>
    </row>
    <row r="39" spans="1:14" ht="25.5" x14ac:dyDescent="0.2">
      <c r="A39" s="282">
        <f t="shared" si="0"/>
        <v>20</v>
      </c>
      <c r="B39" s="97" t="s">
        <v>22</v>
      </c>
      <c r="C39" s="97" t="s">
        <v>6</v>
      </c>
      <c r="D39" s="97" t="s">
        <v>30</v>
      </c>
      <c r="E39" s="97" t="s">
        <v>30</v>
      </c>
      <c r="F39" s="97" t="s">
        <v>209</v>
      </c>
      <c r="G39" s="97" t="s">
        <v>17</v>
      </c>
      <c r="H39" s="97" t="s">
        <v>20</v>
      </c>
      <c r="I39" s="97" t="s">
        <v>28</v>
      </c>
      <c r="J39" s="98" t="s">
        <v>205</v>
      </c>
      <c r="K39" s="287">
        <v>158.19999999999999</v>
      </c>
      <c r="L39" s="172">
        <v>165.3</v>
      </c>
      <c r="N39" s="275"/>
    </row>
    <row r="40" spans="1:14" x14ac:dyDescent="0.2">
      <c r="A40" s="282">
        <f t="shared" si="0"/>
        <v>21</v>
      </c>
      <c r="B40" s="95" t="s">
        <v>33</v>
      </c>
      <c r="C40" s="95" t="s">
        <v>6</v>
      </c>
      <c r="D40" s="95" t="s">
        <v>34</v>
      </c>
      <c r="E40" s="95" t="s">
        <v>19</v>
      </c>
      <c r="F40" s="95" t="s">
        <v>18</v>
      </c>
      <c r="G40" s="95" t="s">
        <v>19</v>
      </c>
      <c r="H40" s="95" t="s">
        <v>20</v>
      </c>
      <c r="I40" s="95" t="s">
        <v>18</v>
      </c>
      <c r="J40" s="283" t="s">
        <v>35</v>
      </c>
      <c r="K40" s="284">
        <f>K41</f>
        <v>8.1999999999999993</v>
      </c>
      <c r="L40" s="285">
        <f>L41</f>
        <v>8.5</v>
      </c>
      <c r="N40" s="275"/>
    </row>
    <row r="41" spans="1:14" s="11" customFormat="1" ht="25.5" x14ac:dyDescent="0.2">
      <c r="A41" s="282">
        <f t="shared" si="0"/>
        <v>22</v>
      </c>
      <c r="B41" s="292" t="s">
        <v>33</v>
      </c>
      <c r="C41" s="95" t="s">
        <v>6</v>
      </c>
      <c r="D41" s="95" t="s">
        <v>34</v>
      </c>
      <c r="E41" s="95" t="s">
        <v>36</v>
      </c>
      <c r="F41" s="95" t="s">
        <v>18</v>
      </c>
      <c r="G41" s="95" t="s">
        <v>23</v>
      </c>
      <c r="H41" s="95" t="s">
        <v>20</v>
      </c>
      <c r="I41" s="95" t="s">
        <v>28</v>
      </c>
      <c r="J41" s="283" t="s">
        <v>37</v>
      </c>
      <c r="K41" s="293">
        <f>K42</f>
        <v>8.1999999999999993</v>
      </c>
      <c r="L41" s="294">
        <f>L42</f>
        <v>8.5</v>
      </c>
      <c r="M41" s="275"/>
      <c r="N41" s="275"/>
    </row>
    <row r="42" spans="1:14" ht="38.25" x14ac:dyDescent="0.2">
      <c r="A42" s="282">
        <f t="shared" si="0"/>
        <v>23</v>
      </c>
      <c r="B42" s="295" t="s">
        <v>33</v>
      </c>
      <c r="C42" s="97" t="s">
        <v>6</v>
      </c>
      <c r="D42" s="97" t="s">
        <v>34</v>
      </c>
      <c r="E42" s="97" t="s">
        <v>36</v>
      </c>
      <c r="F42" s="97" t="s">
        <v>29</v>
      </c>
      <c r="G42" s="97" t="s">
        <v>23</v>
      </c>
      <c r="H42" s="97" t="s">
        <v>20</v>
      </c>
      <c r="I42" s="97" t="s">
        <v>28</v>
      </c>
      <c r="J42" s="296" t="s">
        <v>152</v>
      </c>
      <c r="K42" s="297">
        <v>8.1999999999999993</v>
      </c>
      <c r="L42" s="298">
        <v>8.5</v>
      </c>
    </row>
    <row r="43" spans="1:14" x14ac:dyDescent="0.2">
      <c r="A43" s="282">
        <f t="shared" si="0"/>
        <v>24</v>
      </c>
      <c r="B43" s="95" t="s">
        <v>33</v>
      </c>
      <c r="C43" s="95" t="s">
        <v>7</v>
      </c>
      <c r="D43" s="95" t="s">
        <v>19</v>
      </c>
      <c r="E43" s="95" t="s">
        <v>19</v>
      </c>
      <c r="F43" s="95" t="s">
        <v>18</v>
      </c>
      <c r="G43" s="95" t="s">
        <v>19</v>
      </c>
      <c r="H43" s="95" t="s">
        <v>20</v>
      </c>
      <c r="I43" s="95" t="s">
        <v>18</v>
      </c>
      <c r="J43" s="283" t="s">
        <v>40</v>
      </c>
      <c r="K43" s="284">
        <f>K44+K54</f>
        <v>5000.5099999999993</v>
      </c>
      <c r="L43" s="285">
        <f>L44+L54</f>
        <v>4882.9999999999991</v>
      </c>
    </row>
    <row r="44" spans="1:14" ht="25.5" x14ac:dyDescent="0.2">
      <c r="A44" s="282">
        <f t="shared" si="0"/>
        <v>25</v>
      </c>
      <c r="B44" s="95" t="s">
        <v>33</v>
      </c>
      <c r="C44" s="95" t="s">
        <v>7</v>
      </c>
      <c r="D44" s="95" t="s">
        <v>25</v>
      </c>
      <c r="E44" s="95" t="s">
        <v>19</v>
      </c>
      <c r="F44" s="95" t="s">
        <v>18</v>
      </c>
      <c r="G44" s="95" t="s">
        <v>19</v>
      </c>
      <c r="H44" s="95" t="s">
        <v>20</v>
      </c>
      <c r="I44" s="95" t="s">
        <v>18</v>
      </c>
      <c r="J44" s="283" t="s">
        <v>41</v>
      </c>
      <c r="K44" s="284">
        <f>K45+K48+K51</f>
        <v>4862.0999999999995</v>
      </c>
      <c r="L44" s="285">
        <f>L45+L48+L51</f>
        <v>4605.9999999999991</v>
      </c>
    </row>
    <row r="45" spans="1:14" ht="15" customHeight="1" x14ac:dyDescent="0.2">
      <c r="A45" s="282">
        <f t="shared" si="0"/>
        <v>26</v>
      </c>
      <c r="B45" s="95" t="s">
        <v>33</v>
      </c>
      <c r="C45" s="95" t="s">
        <v>7</v>
      </c>
      <c r="D45" s="95" t="s">
        <v>25</v>
      </c>
      <c r="E45" s="95" t="s">
        <v>17</v>
      </c>
      <c r="F45" s="95" t="s">
        <v>18</v>
      </c>
      <c r="G45" s="95" t="s">
        <v>19</v>
      </c>
      <c r="H45" s="95" t="s">
        <v>20</v>
      </c>
      <c r="I45" s="95" t="s">
        <v>42</v>
      </c>
      <c r="J45" s="283" t="s">
        <v>377</v>
      </c>
      <c r="K45" s="284">
        <f>K46</f>
        <v>398.1</v>
      </c>
      <c r="L45" s="285">
        <f>L46</f>
        <v>398.1</v>
      </c>
      <c r="N45" s="275"/>
    </row>
    <row r="46" spans="1:14" s="11" customFormat="1" ht="15" customHeight="1" x14ac:dyDescent="0.2">
      <c r="A46" s="282">
        <f t="shared" si="0"/>
        <v>27</v>
      </c>
      <c r="B46" s="97" t="s">
        <v>33</v>
      </c>
      <c r="C46" s="97" t="s">
        <v>7</v>
      </c>
      <c r="D46" s="97" t="s">
        <v>25</v>
      </c>
      <c r="E46" s="97" t="s">
        <v>284</v>
      </c>
      <c r="F46" s="97" t="s">
        <v>44</v>
      </c>
      <c r="G46" s="97" t="s">
        <v>19</v>
      </c>
      <c r="H46" s="97" t="s">
        <v>20</v>
      </c>
      <c r="I46" s="97" t="s">
        <v>42</v>
      </c>
      <c r="J46" s="296" t="s">
        <v>378</v>
      </c>
      <c r="K46" s="284">
        <f>K47</f>
        <v>398.1</v>
      </c>
      <c r="L46" s="285">
        <f>L47</f>
        <v>398.1</v>
      </c>
      <c r="M46" s="275"/>
      <c r="N46" s="275"/>
    </row>
    <row r="47" spans="1:14" s="11" customFormat="1" ht="15" customHeight="1" x14ac:dyDescent="0.2">
      <c r="A47" s="282">
        <f t="shared" si="0"/>
        <v>28</v>
      </c>
      <c r="B47" s="97" t="s">
        <v>33</v>
      </c>
      <c r="C47" s="97" t="s">
        <v>7</v>
      </c>
      <c r="D47" s="97" t="s">
        <v>25</v>
      </c>
      <c r="E47" s="97" t="s">
        <v>284</v>
      </c>
      <c r="F47" s="97" t="s">
        <v>44</v>
      </c>
      <c r="G47" s="97" t="s">
        <v>17</v>
      </c>
      <c r="H47" s="97" t="s">
        <v>20</v>
      </c>
      <c r="I47" s="97" t="s">
        <v>42</v>
      </c>
      <c r="J47" s="296" t="s">
        <v>285</v>
      </c>
      <c r="K47" s="287">
        <v>398.1</v>
      </c>
      <c r="L47" s="172">
        <v>398.1</v>
      </c>
      <c r="M47" s="275"/>
      <c r="N47" s="275"/>
    </row>
    <row r="48" spans="1:14" ht="15" customHeight="1" x14ac:dyDescent="0.2">
      <c r="A48" s="282">
        <f t="shared" si="0"/>
        <v>29</v>
      </c>
      <c r="B48" s="95" t="s">
        <v>33</v>
      </c>
      <c r="C48" s="95" t="s">
        <v>7</v>
      </c>
      <c r="D48" s="95" t="s">
        <v>25</v>
      </c>
      <c r="E48" s="95" t="s">
        <v>286</v>
      </c>
      <c r="F48" s="95" t="s">
        <v>18</v>
      </c>
      <c r="G48" s="95" t="s">
        <v>19</v>
      </c>
      <c r="H48" s="95" t="s">
        <v>20</v>
      </c>
      <c r="I48" s="95" t="s">
        <v>42</v>
      </c>
      <c r="J48" s="283" t="s">
        <v>379</v>
      </c>
      <c r="K48" s="284">
        <f>K49</f>
        <v>64.3</v>
      </c>
      <c r="L48" s="285">
        <f>L49</f>
        <v>67.3</v>
      </c>
    </row>
    <row r="49" spans="1:14" ht="25.5" x14ac:dyDescent="0.2">
      <c r="A49" s="282">
        <f t="shared" si="0"/>
        <v>30</v>
      </c>
      <c r="B49" s="97" t="s">
        <v>33</v>
      </c>
      <c r="C49" s="97" t="s">
        <v>7</v>
      </c>
      <c r="D49" s="97" t="s">
        <v>25</v>
      </c>
      <c r="E49" s="97" t="s">
        <v>287</v>
      </c>
      <c r="F49" s="97" t="s">
        <v>288</v>
      </c>
      <c r="G49" s="97" t="s">
        <v>19</v>
      </c>
      <c r="H49" s="97" t="s">
        <v>20</v>
      </c>
      <c r="I49" s="97" t="s">
        <v>42</v>
      </c>
      <c r="J49" s="296" t="s">
        <v>47</v>
      </c>
      <c r="K49" s="284">
        <f>K50</f>
        <v>64.3</v>
      </c>
      <c r="L49" s="285">
        <f>L50</f>
        <v>67.3</v>
      </c>
    </row>
    <row r="50" spans="1:14" ht="25.5" x14ac:dyDescent="0.2">
      <c r="A50" s="282">
        <f t="shared" si="0"/>
        <v>31</v>
      </c>
      <c r="B50" s="97" t="s">
        <v>33</v>
      </c>
      <c r="C50" s="97" t="s">
        <v>7</v>
      </c>
      <c r="D50" s="97" t="s">
        <v>25</v>
      </c>
      <c r="E50" s="97" t="s">
        <v>287</v>
      </c>
      <c r="F50" s="97" t="s">
        <v>288</v>
      </c>
      <c r="G50" s="97" t="s">
        <v>17</v>
      </c>
      <c r="H50" s="97" t="s">
        <v>20</v>
      </c>
      <c r="I50" s="97" t="s">
        <v>42</v>
      </c>
      <c r="J50" s="296" t="s">
        <v>289</v>
      </c>
      <c r="K50" s="287">
        <v>64.3</v>
      </c>
      <c r="L50" s="172">
        <v>67.3</v>
      </c>
    </row>
    <row r="51" spans="1:14" ht="15" customHeight="1" x14ac:dyDescent="0.2">
      <c r="A51" s="282">
        <f t="shared" si="0"/>
        <v>32</v>
      </c>
      <c r="B51" s="95" t="s">
        <v>33</v>
      </c>
      <c r="C51" s="95" t="s">
        <v>7</v>
      </c>
      <c r="D51" s="95" t="s">
        <v>25</v>
      </c>
      <c r="E51" s="95" t="s">
        <v>292</v>
      </c>
      <c r="F51" s="95" t="s">
        <v>18</v>
      </c>
      <c r="G51" s="95" t="s">
        <v>19</v>
      </c>
      <c r="H51" s="95" t="s">
        <v>20</v>
      </c>
      <c r="I51" s="95" t="s">
        <v>42</v>
      </c>
      <c r="J51" s="283" t="s">
        <v>48</v>
      </c>
      <c r="K51" s="284">
        <f>K52</f>
        <v>4399.7</v>
      </c>
      <c r="L51" s="285">
        <f>L52</f>
        <v>4140.5999999999995</v>
      </c>
    </row>
    <row r="52" spans="1:14" ht="15" customHeight="1" x14ac:dyDescent="0.2">
      <c r="A52" s="282">
        <f t="shared" si="0"/>
        <v>33</v>
      </c>
      <c r="B52" s="95" t="s">
        <v>33</v>
      </c>
      <c r="C52" s="95" t="s">
        <v>7</v>
      </c>
      <c r="D52" s="95" t="s">
        <v>25</v>
      </c>
      <c r="E52" s="95" t="s">
        <v>290</v>
      </c>
      <c r="F52" s="95" t="s">
        <v>49</v>
      </c>
      <c r="G52" s="95" t="s">
        <v>19</v>
      </c>
      <c r="H52" s="95" t="s">
        <v>20</v>
      </c>
      <c r="I52" s="95" t="s">
        <v>42</v>
      </c>
      <c r="J52" s="283" t="s">
        <v>154</v>
      </c>
      <c r="K52" s="284">
        <f>K53</f>
        <v>4399.7</v>
      </c>
      <c r="L52" s="285">
        <f>L53</f>
        <v>4140.5999999999995</v>
      </c>
    </row>
    <row r="53" spans="1:14" ht="15" customHeight="1" x14ac:dyDescent="0.2">
      <c r="A53" s="282">
        <f t="shared" si="0"/>
        <v>34</v>
      </c>
      <c r="B53" s="97" t="s">
        <v>33</v>
      </c>
      <c r="C53" s="97" t="s">
        <v>7</v>
      </c>
      <c r="D53" s="97" t="s">
        <v>25</v>
      </c>
      <c r="E53" s="97" t="s">
        <v>290</v>
      </c>
      <c r="F53" s="97" t="s">
        <v>49</v>
      </c>
      <c r="G53" s="97" t="s">
        <v>17</v>
      </c>
      <c r="H53" s="97" t="s">
        <v>20</v>
      </c>
      <c r="I53" s="97" t="s">
        <v>42</v>
      </c>
      <c r="J53" s="296" t="s">
        <v>291</v>
      </c>
      <c r="K53" s="287">
        <f>4383+16.7</f>
        <v>4399.7</v>
      </c>
      <c r="L53" s="172">
        <f>4123.9+16.7</f>
        <v>4140.5999999999995</v>
      </c>
    </row>
    <row r="54" spans="1:14" s="11" customFormat="1" ht="15" customHeight="1" x14ac:dyDescent="0.2">
      <c r="A54" s="282">
        <f t="shared" si="0"/>
        <v>35</v>
      </c>
      <c r="B54" s="95" t="s">
        <v>33</v>
      </c>
      <c r="C54" s="95" t="s">
        <v>7</v>
      </c>
      <c r="D54" s="95" t="s">
        <v>380</v>
      </c>
      <c r="E54" s="95" t="s">
        <v>19</v>
      </c>
      <c r="F54" s="95" t="s">
        <v>18</v>
      </c>
      <c r="G54" s="95" t="s">
        <v>19</v>
      </c>
      <c r="H54" s="95" t="s">
        <v>20</v>
      </c>
      <c r="I54" s="95" t="s">
        <v>381</v>
      </c>
      <c r="J54" s="283" t="s">
        <v>382</v>
      </c>
      <c r="K54" s="284">
        <f>K55</f>
        <v>138.41</v>
      </c>
      <c r="L54" s="285">
        <f>L55</f>
        <v>277</v>
      </c>
      <c r="M54" s="275"/>
      <c r="N54" s="275"/>
    </row>
    <row r="55" spans="1:14" ht="15" customHeight="1" x14ac:dyDescent="0.2">
      <c r="A55" s="282">
        <f t="shared" si="0"/>
        <v>36</v>
      </c>
      <c r="B55" s="97" t="s">
        <v>33</v>
      </c>
      <c r="C55" s="97" t="s">
        <v>7</v>
      </c>
      <c r="D55" s="97" t="s">
        <v>380</v>
      </c>
      <c r="E55" s="97" t="s">
        <v>38</v>
      </c>
      <c r="F55" s="97" t="s">
        <v>18</v>
      </c>
      <c r="G55" s="97" t="s">
        <v>17</v>
      </c>
      <c r="H55" s="97" t="s">
        <v>20</v>
      </c>
      <c r="I55" s="97" t="s">
        <v>381</v>
      </c>
      <c r="J55" s="296" t="s">
        <v>383</v>
      </c>
      <c r="K55" s="284">
        <f>K56</f>
        <v>138.41</v>
      </c>
      <c r="L55" s="285">
        <f>L56</f>
        <v>277</v>
      </c>
    </row>
    <row r="56" spans="1:14" ht="15" customHeight="1" x14ac:dyDescent="0.2">
      <c r="A56" s="299">
        <f t="shared" si="0"/>
        <v>37</v>
      </c>
      <c r="B56" s="300" t="s">
        <v>33</v>
      </c>
      <c r="C56" s="300" t="s">
        <v>7</v>
      </c>
      <c r="D56" s="300" t="s">
        <v>380</v>
      </c>
      <c r="E56" s="300" t="s">
        <v>38</v>
      </c>
      <c r="F56" s="300" t="s">
        <v>32</v>
      </c>
      <c r="G56" s="300" t="s">
        <v>17</v>
      </c>
      <c r="H56" s="300" t="s">
        <v>20</v>
      </c>
      <c r="I56" s="300" t="s">
        <v>381</v>
      </c>
      <c r="J56" s="301" t="s">
        <v>383</v>
      </c>
      <c r="K56" s="302">
        <v>138.41</v>
      </c>
      <c r="L56" s="303">
        <v>277</v>
      </c>
    </row>
    <row r="57" spans="1:14" ht="14.25" customHeight="1" thickBot="1" x14ac:dyDescent="0.25">
      <c r="A57" s="427" t="s">
        <v>50</v>
      </c>
      <c r="B57" s="428"/>
      <c r="C57" s="428"/>
      <c r="D57" s="428"/>
      <c r="E57" s="428"/>
      <c r="F57" s="428"/>
      <c r="G57" s="428"/>
      <c r="H57" s="428"/>
      <c r="I57" s="428"/>
      <c r="J57" s="429"/>
      <c r="K57" s="304">
        <f>K17+K43</f>
        <v>5553.2099999999991</v>
      </c>
      <c r="L57" s="305">
        <f>L17+L43</f>
        <v>5556.1999999999989</v>
      </c>
      <c r="N57" s="281"/>
    </row>
    <row r="58" spans="1:14" x14ac:dyDescent="0.2">
      <c r="A58" s="415" t="s">
        <v>175</v>
      </c>
      <c r="B58" s="416"/>
      <c r="C58" s="416"/>
      <c r="D58" s="416"/>
      <c r="E58" s="416"/>
      <c r="F58" s="416"/>
      <c r="G58" s="416"/>
      <c r="H58" s="416"/>
      <c r="I58" s="416"/>
      <c r="J58" s="417"/>
      <c r="K58" s="46">
        <f>(K57-K48)*15%</f>
        <v>823.33649999999977</v>
      </c>
      <c r="L58" s="46">
        <f>(L57-L48)*15%</f>
        <v>823.33499999999981</v>
      </c>
    </row>
    <row r="59" spans="1:14" ht="12.75" customHeight="1" x14ac:dyDescent="0.2">
      <c r="A59" s="409" t="s">
        <v>176</v>
      </c>
      <c r="B59" s="410"/>
      <c r="C59" s="410"/>
      <c r="D59" s="410"/>
      <c r="E59" s="410"/>
      <c r="F59" s="410"/>
      <c r="G59" s="410"/>
      <c r="H59" s="410"/>
      <c r="I59" s="410"/>
      <c r="J59" s="411"/>
      <c r="K59" s="26">
        <f>K17*50%</f>
        <v>276.35000000000002</v>
      </c>
      <c r="L59" s="26">
        <f>L17*50%</f>
        <v>336.59999999999997</v>
      </c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</sheetData>
  <mergeCells count="15">
    <mergeCell ref="A57:J57"/>
    <mergeCell ref="A58:J58"/>
    <mergeCell ref="A59:J59"/>
    <mergeCell ref="A12:L12"/>
    <mergeCell ref="J13:L13"/>
    <mergeCell ref="A14:I14"/>
    <mergeCell ref="J14:J15"/>
    <mergeCell ref="K14:K15"/>
    <mergeCell ref="L14:L15"/>
    <mergeCell ref="J8:L8"/>
    <mergeCell ref="J1:L1"/>
    <mergeCell ref="J2:L2"/>
    <mergeCell ref="J3:L3"/>
    <mergeCell ref="J6:L6"/>
    <mergeCell ref="J7:L7"/>
  </mergeCells>
  <pageMargins left="0.28999999999999998" right="0.11" top="0.55000000000000004" bottom="0.31" header="0.26" footer="0.2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zoomScaleNormal="100" zoomScaleSheetLayoutView="100" workbookViewId="0">
      <selection activeCell="H13" sqref="H13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400" t="s">
        <v>8</v>
      </c>
      <c r="D1" s="400"/>
    </row>
    <row r="2" spans="1:5" ht="12.75" customHeight="1" x14ac:dyDescent="0.2">
      <c r="C2" s="401" t="s">
        <v>198</v>
      </c>
      <c r="D2" s="401"/>
    </row>
    <row r="3" spans="1:5" ht="12.75" customHeight="1" x14ac:dyDescent="0.2">
      <c r="C3" s="401" t="s">
        <v>98</v>
      </c>
      <c r="D3" s="401"/>
    </row>
    <row r="4" spans="1:5" ht="12.75" customHeight="1" x14ac:dyDescent="0.2">
      <c r="C4" s="402" t="s">
        <v>349</v>
      </c>
      <c r="D4" s="402"/>
    </row>
    <row r="5" spans="1:5" x14ac:dyDescent="0.2">
      <c r="C5" s="403"/>
      <c r="D5" s="403"/>
    </row>
    <row r="6" spans="1:5" ht="12.75" customHeight="1" x14ac:dyDescent="0.2">
      <c r="C6" s="400" t="s">
        <v>200</v>
      </c>
      <c r="D6" s="400"/>
    </row>
    <row r="7" spans="1:5" ht="12.75" customHeight="1" x14ac:dyDescent="0.2">
      <c r="C7" s="401" t="s">
        <v>199</v>
      </c>
      <c r="D7" s="401"/>
    </row>
    <row r="8" spans="1:5" ht="13.5" customHeight="1" x14ac:dyDescent="0.2">
      <c r="C8" s="401" t="s">
        <v>98</v>
      </c>
      <c r="D8" s="401"/>
    </row>
    <row r="9" spans="1:5" ht="12.75" customHeight="1" x14ac:dyDescent="0.2">
      <c r="C9" s="402" t="s">
        <v>317</v>
      </c>
      <c r="D9" s="402"/>
    </row>
    <row r="10" spans="1:5" ht="30" customHeight="1" x14ac:dyDescent="0.2"/>
    <row r="11" spans="1:5" ht="82.5" customHeight="1" x14ac:dyDescent="0.3">
      <c r="B11" s="446" t="s">
        <v>318</v>
      </c>
      <c r="C11" s="446"/>
    </row>
    <row r="12" spans="1:5" ht="16.5" thickBot="1" x14ac:dyDescent="0.3">
      <c r="B12" s="438" t="s">
        <v>9</v>
      </c>
      <c r="C12" s="438"/>
      <c r="D12" s="438"/>
    </row>
    <row r="13" spans="1:5" s="58" customFormat="1" ht="21" customHeight="1" x14ac:dyDescent="0.2">
      <c r="A13" s="441" t="s">
        <v>93</v>
      </c>
      <c r="B13" s="444" t="s">
        <v>52</v>
      </c>
      <c r="C13" s="444" t="s">
        <v>53</v>
      </c>
      <c r="D13" s="439" t="s">
        <v>54</v>
      </c>
    </row>
    <row r="14" spans="1:5" s="58" customFormat="1" ht="21" customHeight="1" x14ac:dyDescent="0.2">
      <c r="A14" s="442"/>
      <c r="B14" s="445"/>
      <c r="C14" s="445"/>
      <c r="D14" s="440"/>
    </row>
    <row r="15" spans="1:5" s="55" customFormat="1" ht="11.25" x14ac:dyDescent="0.2">
      <c r="A15" s="56"/>
      <c r="B15" s="57">
        <v>1</v>
      </c>
      <c r="C15" s="57">
        <v>2</v>
      </c>
      <c r="D15" s="176">
        <v>3</v>
      </c>
    </row>
    <row r="16" spans="1:5" ht="15.75" x14ac:dyDescent="0.2">
      <c r="A16" s="43">
        <v>1</v>
      </c>
      <c r="B16" s="39" t="s">
        <v>55</v>
      </c>
      <c r="C16" s="40" t="s">
        <v>56</v>
      </c>
      <c r="D16" s="112">
        <v>3903</v>
      </c>
      <c r="E16" s="193"/>
    </row>
    <row r="17" spans="1:4" ht="47.25" x14ac:dyDescent="0.2">
      <c r="A17" s="44">
        <v>2</v>
      </c>
      <c r="B17" s="29" t="s">
        <v>57</v>
      </c>
      <c r="C17" s="30" t="s">
        <v>58</v>
      </c>
      <c r="D17" s="177">
        <v>607.6</v>
      </c>
    </row>
    <row r="18" spans="1:4" ht="49.5" customHeight="1" x14ac:dyDescent="0.2">
      <c r="A18" s="43">
        <v>3</v>
      </c>
      <c r="B18" s="29" t="s">
        <v>59</v>
      </c>
      <c r="C18" s="30" t="s">
        <v>60</v>
      </c>
      <c r="D18" s="177">
        <v>3289</v>
      </c>
    </row>
    <row r="19" spans="1:4" ht="15.75" x14ac:dyDescent="0.2">
      <c r="A19" s="44">
        <v>4</v>
      </c>
      <c r="B19" s="31" t="s">
        <v>296</v>
      </c>
      <c r="C19" s="22" t="s">
        <v>84</v>
      </c>
      <c r="D19" s="177">
        <v>5</v>
      </c>
    </row>
    <row r="20" spans="1:4" ht="15.75" x14ac:dyDescent="0.2">
      <c r="A20" s="43">
        <v>5</v>
      </c>
      <c r="B20" s="31" t="s">
        <v>347</v>
      </c>
      <c r="C20" s="22" t="s">
        <v>348</v>
      </c>
      <c r="D20" s="177">
        <v>1.4</v>
      </c>
    </row>
    <row r="21" spans="1:4" ht="15.75" x14ac:dyDescent="0.2">
      <c r="A21" s="44">
        <v>6</v>
      </c>
      <c r="B21" s="27" t="s">
        <v>61</v>
      </c>
      <c r="C21" s="28" t="s">
        <v>62</v>
      </c>
      <c r="D21" s="178">
        <v>63.5</v>
      </c>
    </row>
    <row r="22" spans="1:4" ht="15.75" x14ac:dyDescent="0.2">
      <c r="A22" s="43">
        <v>7</v>
      </c>
      <c r="B22" s="29" t="s">
        <v>63</v>
      </c>
      <c r="C22" s="30" t="s">
        <v>64</v>
      </c>
      <c r="D22" s="177">
        <v>63.5</v>
      </c>
    </row>
    <row r="23" spans="1:4" ht="31.5" x14ac:dyDescent="0.2">
      <c r="A23" s="44">
        <v>8</v>
      </c>
      <c r="B23" s="27" t="s">
        <v>65</v>
      </c>
      <c r="C23" s="28" t="s">
        <v>66</v>
      </c>
      <c r="D23" s="178">
        <v>47.2</v>
      </c>
    </row>
    <row r="24" spans="1:4" ht="15.75" x14ac:dyDescent="0.2">
      <c r="A24" s="43">
        <v>9</v>
      </c>
      <c r="B24" s="29" t="s">
        <v>85</v>
      </c>
      <c r="C24" s="30" t="s">
        <v>86</v>
      </c>
      <c r="D24" s="177">
        <v>46.7</v>
      </c>
    </row>
    <row r="25" spans="1:4" ht="31.5" x14ac:dyDescent="0.2">
      <c r="A25" s="44">
        <v>10</v>
      </c>
      <c r="B25" s="29" t="s">
        <v>298</v>
      </c>
      <c r="C25" s="30" t="s">
        <v>300</v>
      </c>
      <c r="D25" s="177">
        <v>0.5</v>
      </c>
    </row>
    <row r="26" spans="1:4" ht="15.75" x14ac:dyDescent="0.2">
      <c r="A26" s="43">
        <v>11</v>
      </c>
      <c r="B26" s="25" t="s">
        <v>87</v>
      </c>
      <c r="C26" s="32" t="s">
        <v>88</v>
      </c>
      <c r="D26" s="178">
        <v>1408</v>
      </c>
    </row>
    <row r="27" spans="1:4" ht="15.75" x14ac:dyDescent="0.2">
      <c r="A27" s="44">
        <v>12</v>
      </c>
      <c r="B27" s="33" t="s">
        <v>89</v>
      </c>
      <c r="C27" s="34" t="s">
        <v>90</v>
      </c>
      <c r="D27" s="177">
        <v>1408</v>
      </c>
    </row>
    <row r="28" spans="1:4" ht="15.75" x14ac:dyDescent="0.2">
      <c r="A28" s="43">
        <v>13</v>
      </c>
      <c r="B28" s="27" t="s">
        <v>67</v>
      </c>
      <c r="C28" s="28" t="s">
        <v>68</v>
      </c>
      <c r="D28" s="178">
        <v>343.40000000000003</v>
      </c>
    </row>
    <row r="29" spans="1:4" ht="15.75" x14ac:dyDescent="0.2">
      <c r="A29" s="44">
        <v>14</v>
      </c>
      <c r="B29" s="29" t="s">
        <v>69</v>
      </c>
      <c r="C29" s="30" t="s">
        <v>70</v>
      </c>
      <c r="D29" s="177">
        <v>343.40000000000003</v>
      </c>
    </row>
    <row r="30" spans="1:4" ht="15.75" x14ac:dyDescent="0.2">
      <c r="A30" s="43">
        <v>15</v>
      </c>
      <c r="B30" s="27" t="s">
        <v>71</v>
      </c>
      <c r="C30" s="28" t="s">
        <v>72</v>
      </c>
      <c r="D30" s="178">
        <v>2244.6</v>
      </c>
    </row>
    <row r="31" spans="1:4" ht="15.75" x14ac:dyDescent="0.2">
      <c r="A31" s="44">
        <v>16</v>
      </c>
      <c r="B31" s="33" t="s">
        <v>73</v>
      </c>
      <c r="C31" s="30" t="s">
        <v>74</v>
      </c>
      <c r="D31" s="177">
        <v>2244.6</v>
      </c>
    </row>
    <row r="32" spans="1:4" ht="15.75" x14ac:dyDescent="0.2">
      <c r="A32" s="43">
        <v>17</v>
      </c>
      <c r="B32" s="27" t="s">
        <v>75</v>
      </c>
      <c r="C32" s="28" t="s">
        <v>76</v>
      </c>
      <c r="D32" s="178">
        <v>23</v>
      </c>
    </row>
    <row r="33" spans="1:4" ht="18.75" customHeight="1" x14ac:dyDescent="0.2">
      <c r="A33" s="44">
        <v>18</v>
      </c>
      <c r="B33" s="41" t="s">
        <v>77</v>
      </c>
      <c r="C33" s="42" t="s">
        <v>78</v>
      </c>
      <c r="D33" s="179">
        <v>23</v>
      </c>
    </row>
    <row r="34" spans="1:4" ht="16.5" thickBot="1" x14ac:dyDescent="0.25">
      <c r="A34" s="45"/>
      <c r="B34" s="443" t="s">
        <v>79</v>
      </c>
      <c r="C34" s="443"/>
      <c r="D34" s="180">
        <v>8032.6999999999989</v>
      </c>
    </row>
  </sheetData>
  <mergeCells count="16">
    <mergeCell ref="C1:D1"/>
    <mergeCell ref="C2:D2"/>
    <mergeCell ref="C3:D3"/>
    <mergeCell ref="C4:D4"/>
    <mergeCell ref="B11:C11"/>
    <mergeCell ref="C6:D6"/>
    <mergeCell ref="C7:D7"/>
    <mergeCell ref="C8:D8"/>
    <mergeCell ref="C9:D9"/>
    <mergeCell ref="C5:D5"/>
    <mergeCell ref="B12:D12"/>
    <mergeCell ref="D13:D14"/>
    <mergeCell ref="A13:A14"/>
    <mergeCell ref="B34:C34"/>
    <mergeCell ref="B13:B14"/>
    <mergeCell ref="C13:C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zoomScaleNormal="100" zoomScaleSheetLayoutView="100" workbookViewId="0">
      <selection activeCell="K11" sqref="K11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5" ht="12.75" customHeight="1" x14ac:dyDescent="0.2">
      <c r="B1" s="447" t="s">
        <v>360</v>
      </c>
      <c r="C1" s="447"/>
      <c r="D1" s="447"/>
      <c r="E1" s="447"/>
    </row>
    <row r="2" spans="1:5" ht="12.75" customHeight="1" x14ac:dyDescent="0.2">
      <c r="B2" s="401" t="s">
        <v>359</v>
      </c>
      <c r="C2" s="401"/>
      <c r="D2" s="401"/>
      <c r="E2" s="401"/>
    </row>
    <row r="3" spans="1:5" x14ac:dyDescent="0.2">
      <c r="B3" s="401" t="s">
        <v>98</v>
      </c>
      <c r="C3" s="401"/>
      <c r="D3" s="401"/>
      <c r="E3" s="401"/>
    </row>
    <row r="4" spans="1:5" ht="12.75" customHeight="1" x14ac:dyDescent="0.2">
      <c r="B4" s="426" t="s">
        <v>349</v>
      </c>
      <c r="C4" s="426"/>
      <c r="D4" s="426"/>
      <c r="E4" s="426"/>
    </row>
    <row r="5" spans="1:5" x14ac:dyDescent="0.2">
      <c r="C5" s="126"/>
    </row>
    <row r="6" spans="1:5" ht="12.75" customHeight="1" x14ac:dyDescent="0.2">
      <c r="B6" s="447" t="s">
        <v>384</v>
      </c>
      <c r="C6" s="447"/>
      <c r="D6" s="447"/>
      <c r="E6" s="447"/>
    </row>
    <row r="7" spans="1:5" ht="12.75" customHeight="1" x14ac:dyDescent="0.2">
      <c r="B7" s="401" t="s">
        <v>354</v>
      </c>
      <c r="C7" s="401"/>
      <c r="D7" s="401"/>
      <c r="E7" s="401"/>
    </row>
    <row r="8" spans="1:5" x14ac:dyDescent="0.2">
      <c r="B8" s="401" t="s">
        <v>98</v>
      </c>
      <c r="C8" s="401"/>
      <c r="D8" s="401"/>
      <c r="E8" s="401"/>
    </row>
    <row r="9" spans="1:5" ht="12.75" customHeight="1" x14ac:dyDescent="0.2">
      <c r="B9" s="426" t="s">
        <v>355</v>
      </c>
      <c r="C9" s="426"/>
      <c r="D9" s="426"/>
      <c r="E9" s="426"/>
    </row>
    <row r="11" spans="1:5" ht="82.5" customHeight="1" x14ac:dyDescent="0.3">
      <c r="B11" s="446" t="s">
        <v>385</v>
      </c>
      <c r="C11" s="446"/>
      <c r="D11" s="446"/>
    </row>
    <row r="12" spans="1:5" ht="16.5" thickBot="1" x14ac:dyDescent="0.3">
      <c r="B12" s="306"/>
      <c r="C12" s="307"/>
      <c r="D12" s="450" t="s">
        <v>386</v>
      </c>
      <c r="E12" s="450"/>
    </row>
    <row r="13" spans="1:5" s="58" customFormat="1" ht="12.75" customHeight="1" x14ac:dyDescent="0.2">
      <c r="A13" s="448" t="s">
        <v>93</v>
      </c>
      <c r="B13" s="434" t="s">
        <v>52</v>
      </c>
      <c r="C13" s="434" t="s">
        <v>53</v>
      </c>
      <c r="D13" s="434" t="s">
        <v>387</v>
      </c>
      <c r="E13" s="436" t="s">
        <v>388</v>
      </c>
    </row>
    <row r="14" spans="1:5" s="58" customFormat="1" x14ac:dyDescent="0.2">
      <c r="A14" s="449"/>
      <c r="B14" s="435"/>
      <c r="C14" s="435"/>
      <c r="D14" s="435"/>
      <c r="E14" s="437"/>
    </row>
    <row r="15" spans="1:5" s="311" customFormat="1" x14ac:dyDescent="0.2">
      <c r="A15" s="308"/>
      <c r="B15" s="309">
        <v>1</v>
      </c>
      <c r="C15" s="309">
        <v>2</v>
      </c>
      <c r="D15" s="309">
        <v>3</v>
      </c>
      <c r="E15" s="310">
        <v>4</v>
      </c>
    </row>
    <row r="16" spans="1:5" ht="15.75" x14ac:dyDescent="0.25">
      <c r="A16" s="312">
        <v>1</v>
      </c>
      <c r="B16" s="39" t="s">
        <v>55</v>
      </c>
      <c r="C16" s="40" t="s">
        <v>56</v>
      </c>
      <c r="D16" s="313">
        <f>D17+D18+D19</f>
        <v>2881.1000000000004</v>
      </c>
      <c r="E16" s="314">
        <f>E17+E18+E19</f>
        <v>2740</v>
      </c>
    </row>
    <row r="17" spans="1:6" ht="47.25" x14ac:dyDescent="0.25">
      <c r="A17" s="315">
        <v>2</v>
      </c>
      <c r="B17" s="29" t="s">
        <v>57</v>
      </c>
      <c r="C17" s="30" t="s">
        <v>58</v>
      </c>
      <c r="D17" s="316">
        <f>'[1]прил 10 ВЕДОМ 2019-20'!G18</f>
        <v>584.20000000000005</v>
      </c>
      <c r="E17" s="317">
        <f>'[1]прил 10 ВЕДОМ 2019-20'!H18</f>
        <v>584.20000000000005</v>
      </c>
    </row>
    <row r="18" spans="1:6" ht="69" customHeight="1" x14ac:dyDescent="0.25">
      <c r="A18" s="312">
        <v>3</v>
      </c>
      <c r="B18" s="29" t="s">
        <v>59</v>
      </c>
      <c r="C18" s="30" t="s">
        <v>60</v>
      </c>
      <c r="D18" s="316">
        <f>'[1]прил 10 ВЕДОМ 2019-20'!G24</f>
        <v>2291.9</v>
      </c>
      <c r="E18" s="317">
        <f>'[1]прил 10 ВЕДОМ 2019-20'!H24</f>
        <v>2150.8000000000002</v>
      </c>
    </row>
    <row r="19" spans="1:6" ht="15.75" x14ac:dyDescent="0.25">
      <c r="A19" s="315">
        <v>4</v>
      </c>
      <c r="B19" s="31" t="s">
        <v>389</v>
      </c>
      <c r="C19" s="22" t="s">
        <v>84</v>
      </c>
      <c r="D19" s="316">
        <f>'[1]прил 10 ВЕДОМ 2019-20'!G38</f>
        <v>5</v>
      </c>
      <c r="E19" s="317">
        <f>'[1]прил 10 ВЕДОМ 2019-20'!H38</f>
        <v>5</v>
      </c>
    </row>
    <row r="20" spans="1:6" ht="15.75" x14ac:dyDescent="0.25">
      <c r="A20" s="312">
        <v>5</v>
      </c>
      <c r="B20" s="27" t="s">
        <v>61</v>
      </c>
      <c r="C20" s="28" t="s">
        <v>62</v>
      </c>
      <c r="D20" s="318">
        <f>D21</f>
        <v>64.3</v>
      </c>
      <c r="E20" s="319">
        <f>E21</f>
        <v>67.300000000000011</v>
      </c>
    </row>
    <row r="21" spans="1:6" ht="15.75" x14ac:dyDescent="0.25">
      <c r="A21" s="315">
        <v>6</v>
      </c>
      <c r="B21" s="29" t="s">
        <v>63</v>
      </c>
      <c r="C21" s="30" t="s">
        <v>64</v>
      </c>
      <c r="D21" s="320">
        <f>'[1]прил 10 ВЕДОМ 2019-20'!G44</f>
        <v>64.3</v>
      </c>
      <c r="E21" s="321">
        <f>'[1]прил 10 ВЕДОМ 2019-20'!H44</f>
        <v>67.300000000000011</v>
      </c>
    </row>
    <row r="22" spans="1:6" ht="31.5" x14ac:dyDescent="0.25">
      <c r="A22" s="312">
        <v>7</v>
      </c>
      <c r="B22" s="27" t="s">
        <v>65</v>
      </c>
      <c r="C22" s="28" t="s">
        <v>66</v>
      </c>
      <c r="D22" s="322">
        <f>D23+D24</f>
        <v>47.2</v>
      </c>
      <c r="E22" s="323">
        <f>E23+E24</f>
        <v>47.2</v>
      </c>
    </row>
    <row r="23" spans="1:6" ht="15.75" x14ac:dyDescent="0.25">
      <c r="A23" s="315">
        <v>8</v>
      </c>
      <c r="B23" s="29" t="s">
        <v>85</v>
      </c>
      <c r="C23" s="30" t="s">
        <v>86</v>
      </c>
      <c r="D23" s="316">
        <f>'[1]прил 10 ВЕДОМ 2019-20'!G54</f>
        <v>46.7</v>
      </c>
      <c r="E23" s="317">
        <f>'[1]прил 10 ВЕДОМ 2019-20'!H54</f>
        <v>46.7</v>
      </c>
    </row>
    <row r="24" spans="1:6" ht="31.5" x14ac:dyDescent="0.25">
      <c r="A24" s="312">
        <v>9</v>
      </c>
      <c r="B24" s="29" t="s">
        <v>298</v>
      </c>
      <c r="C24" s="30" t="s">
        <v>300</v>
      </c>
      <c r="D24" s="320">
        <f>'[1]прил 10 ВЕДОМ 2019-20'!G68</f>
        <v>0.5</v>
      </c>
      <c r="E24" s="324">
        <f>'[1]прил 10 ВЕДОМ 2019-20'!H68</f>
        <v>0.5</v>
      </c>
    </row>
    <row r="25" spans="1:6" ht="15.75" x14ac:dyDescent="0.25">
      <c r="A25" s="315">
        <v>10</v>
      </c>
      <c r="B25" s="25" t="s">
        <v>87</v>
      </c>
      <c r="C25" s="32" t="s">
        <v>88</v>
      </c>
      <c r="D25" s="322">
        <f>D26</f>
        <v>102.8</v>
      </c>
      <c r="E25" s="323">
        <f>E26</f>
        <v>105.3</v>
      </c>
    </row>
    <row r="26" spans="1:6" ht="15.75" x14ac:dyDescent="0.25">
      <c r="A26" s="312">
        <v>11</v>
      </c>
      <c r="B26" s="33" t="s">
        <v>89</v>
      </c>
      <c r="C26" s="34" t="s">
        <v>90</v>
      </c>
      <c r="D26" s="316">
        <f>'[1]прил 10 ВЕДОМ 2019-20'!G69</f>
        <v>102.8</v>
      </c>
      <c r="E26" s="317">
        <f>'[1]прил 10 ВЕДОМ 2019-20'!H69</f>
        <v>105.3</v>
      </c>
    </row>
    <row r="27" spans="1:6" ht="15.75" x14ac:dyDescent="0.25">
      <c r="A27" s="315">
        <v>12</v>
      </c>
      <c r="B27" s="27" t="s">
        <v>67</v>
      </c>
      <c r="C27" s="28" t="s">
        <v>68</v>
      </c>
      <c r="D27" s="322">
        <f>D28</f>
        <v>276.3</v>
      </c>
      <c r="E27" s="323">
        <f>E28</f>
        <v>276.3</v>
      </c>
    </row>
    <row r="28" spans="1:6" ht="15.75" x14ac:dyDescent="0.25">
      <c r="A28" s="312">
        <v>13</v>
      </c>
      <c r="B28" s="29" t="s">
        <v>69</v>
      </c>
      <c r="C28" s="30" t="s">
        <v>70</v>
      </c>
      <c r="D28" s="316">
        <f>'[1]прил 12 ЦСР,ВР,РП 2019-20'!F17</f>
        <v>276.3</v>
      </c>
      <c r="E28" s="325">
        <f>'[1]прил 12 ЦСР,ВР,РП 2019-20'!G17</f>
        <v>276.3</v>
      </c>
      <c r="F28" s="193"/>
    </row>
    <row r="29" spans="1:6" ht="15.75" x14ac:dyDescent="0.25">
      <c r="A29" s="315">
        <v>14</v>
      </c>
      <c r="B29" s="27" t="s">
        <v>71</v>
      </c>
      <c r="C29" s="28" t="s">
        <v>72</v>
      </c>
      <c r="D29" s="322">
        <f>D30</f>
        <v>2020.1</v>
      </c>
      <c r="E29" s="323">
        <f>E30</f>
        <v>2020.1</v>
      </c>
    </row>
    <row r="30" spans="1:6" ht="15.75" x14ac:dyDescent="0.25">
      <c r="A30" s="312">
        <v>15</v>
      </c>
      <c r="B30" s="33" t="s">
        <v>73</v>
      </c>
      <c r="C30" s="30" t="s">
        <v>74</v>
      </c>
      <c r="D30" s="316">
        <f>'[1]прил 10 ВЕДОМ 2019-20'!G83</f>
        <v>2020.1</v>
      </c>
      <c r="E30" s="317">
        <f>'[1]прил 10 ВЕДОМ 2019-20'!H83</f>
        <v>2020.1</v>
      </c>
    </row>
    <row r="31" spans="1:6" ht="15.75" x14ac:dyDescent="0.25">
      <c r="A31" s="315">
        <v>16</v>
      </c>
      <c r="B31" s="27" t="s">
        <v>75</v>
      </c>
      <c r="C31" s="28" t="s">
        <v>76</v>
      </c>
      <c r="D31" s="322">
        <f>D32</f>
        <v>23</v>
      </c>
      <c r="E31" s="323">
        <f>E32</f>
        <v>23</v>
      </c>
    </row>
    <row r="32" spans="1:6" ht="18.75" customHeight="1" x14ac:dyDescent="0.25">
      <c r="A32" s="312">
        <v>17</v>
      </c>
      <c r="B32" s="29" t="s">
        <v>77</v>
      </c>
      <c r="C32" s="30" t="s">
        <v>78</v>
      </c>
      <c r="D32" s="316">
        <f>'[1]прил 10 ВЕДОМ 2019-20'!G90</f>
        <v>23</v>
      </c>
      <c r="E32" s="317">
        <f>'[1]прил 10 ВЕДОМ 2019-20'!H90</f>
        <v>23</v>
      </c>
    </row>
    <row r="33" spans="1:6" ht="18.75" customHeight="1" x14ac:dyDescent="0.25">
      <c r="A33" s="315">
        <v>18</v>
      </c>
      <c r="B33" s="41" t="s">
        <v>390</v>
      </c>
      <c r="C33" s="42"/>
      <c r="D33" s="326">
        <f>'[1]прил 10 ВЕДОМ 2019-20'!G100</f>
        <v>138.4</v>
      </c>
      <c r="E33" s="327">
        <f>'[1]прил 10 ВЕДОМ 2019-20'!H100</f>
        <v>277</v>
      </c>
    </row>
    <row r="34" spans="1:6" ht="16.5" thickBot="1" x14ac:dyDescent="0.3">
      <c r="A34" s="328"/>
      <c r="B34" s="443" t="s">
        <v>79</v>
      </c>
      <c r="C34" s="443"/>
      <c r="D34" s="329">
        <f>D16+D20+D22+D25+D27+D29+D31+D33</f>
        <v>5553.2000000000007</v>
      </c>
      <c r="E34" s="330">
        <f>E16+E20+E22+E25+E27+E29+E31+E33</f>
        <v>5556.2000000000007</v>
      </c>
    </row>
    <row r="35" spans="1:6" x14ac:dyDescent="0.2">
      <c r="A35" s="331"/>
      <c r="B35" s="331"/>
      <c r="C35" s="331"/>
      <c r="D35" s="332"/>
      <c r="E35" s="332"/>
      <c r="F35" s="331"/>
    </row>
    <row r="36" spans="1:6" x14ac:dyDescent="0.2">
      <c r="A36" s="331"/>
      <c r="B36" s="331"/>
      <c r="C36" s="331"/>
      <c r="D36" s="332"/>
      <c r="E36" s="332"/>
      <c r="F36" s="331"/>
    </row>
    <row r="37" spans="1:6" x14ac:dyDescent="0.2">
      <c r="A37" s="331"/>
      <c r="B37" s="331"/>
      <c r="C37" s="331"/>
      <c r="D37" s="331"/>
      <c r="E37" s="331"/>
      <c r="F37" s="331"/>
    </row>
    <row r="38" spans="1:6" x14ac:dyDescent="0.2">
      <c r="A38" s="331"/>
      <c r="B38" s="331"/>
      <c r="C38" s="331"/>
      <c r="D38" s="331"/>
      <c r="E38" s="331"/>
      <c r="F38" s="331"/>
    </row>
  </sheetData>
  <mergeCells count="16">
    <mergeCell ref="B34:C34"/>
    <mergeCell ref="B8:E8"/>
    <mergeCell ref="B9:E9"/>
    <mergeCell ref="B11:D11"/>
    <mergeCell ref="D12:E12"/>
    <mergeCell ref="A13:A14"/>
    <mergeCell ref="B13:B14"/>
    <mergeCell ref="C13:C14"/>
    <mergeCell ref="D13:D14"/>
    <mergeCell ref="E13:E14"/>
    <mergeCell ref="B7:E7"/>
    <mergeCell ref="B1:E1"/>
    <mergeCell ref="B2:E2"/>
    <mergeCell ref="B3:E3"/>
    <mergeCell ref="B4:E4"/>
    <mergeCell ref="B6:E6"/>
  </mergeCells>
  <pageMargins left="0.75" right="0.75" top="1" bottom="1" header="0.5" footer="0.5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5"/>
  <sheetViews>
    <sheetView zoomScaleNormal="100" zoomScaleSheetLayoutView="100" workbookViewId="0">
      <selection activeCell="J18" sqref="J18"/>
    </sheetView>
  </sheetViews>
  <sheetFormatPr defaultRowHeight="12.75" x14ac:dyDescent="0.2"/>
  <cols>
    <col min="1" max="1" width="5.42578125" style="79" customWidth="1"/>
    <col min="2" max="2" width="41.7109375" style="79" customWidth="1"/>
    <col min="3" max="3" width="6.5703125" style="79" customWidth="1"/>
    <col min="4" max="4" width="7.42578125" style="79" customWidth="1"/>
    <col min="5" max="5" width="10.140625" style="15" customWidth="1"/>
    <col min="6" max="6" width="6.5703125" style="16" customWidth="1"/>
    <col min="7" max="7" width="9.140625" style="207"/>
    <col min="8" max="9" width="9.140625" style="211"/>
    <col min="10" max="254" width="9.140625" style="79"/>
    <col min="255" max="255" width="5.42578125" style="79" customWidth="1"/>
    <col min="256" max="256" width="41.7109375" style="79" customWidth="1"/>
    <col min="257" max="257" width="6.5703125" style="79" customWidth="1"/>
    <col min="258" max="258" width="7.42578125" style="79" customWidth="1"/>
    <col min="259" max="259" width="10.140625" style="79" customWidth="1"/>
    <col min="260" max="260" width="6.5703125" style="79" customWidth="1"/>
    <col min="261" max="261" width="11" style="79" customWidth="1"/>
    <col min="262" max="510" width="9.140625" style="79"/>
    <col min="511" max="511" width="5.42578125" style="79" customWidth="1"/>
    <col min="512" max="512" width="41.7109375" style="79" customWidth="1"/>
    <col min="513" max="513" width="6.5703125" style="79" customWidth="1"/>
    <col min="514" max="514" width="7.42578125" style="79" customWidth="1"/>
    <col min="515" max="515" width="10.140625" style="79" customWidth="1"/>
    <col min="516" max="516" width="6.5703125" style="79" customWidth="1"/>
    <col min="517" max="517" width="11" style="79" customWidth="1"/>
    <col min="518" max="766" width="9.140625" style="79"/>
    <col min="767" max="767" width="5.42578125" style="79" customWidth="1"/>
    <col min="768" max="768" width="41.7109375" style="79" customWidth="1"/>
    <col min="769" max="769" width="6.5703125" style="79" customWidth="1"/>
    <col min="770" max="770" width="7.42578125" style="79" customWidth="1"/>
    <col min="771" max="771" width="10.140625" style="79" customWidth="1"/>
    <col min="772" max="772" width="6.5703125" style="79" customWidth="1"/>
    <col min="773" max="773" width="11" style="79" customWidth="1"/>
    <col min="774" max="1022" width="9.140625" style="79"/>
    <col min="1023" max="1023" width="5.42578125" style="79" customWidth="1"/>
    <col min="1024" max="1024" width="41.7109375" style="79" customWidth="1"/>
    <col min="1025" max="1025" width="6.5703125" style="79" customWidth="1"/>
    <col min="1026" max="1026" width="7.42578125" style="79" customWidth="1"/>
    <col min="1027" max="1027" width="10.140625" style="79" customWidth="1"/>
    <col min="1028" max="1028" width="6.5703125" style="79" customWidth="1"/>
    <col min="1029" max="1029" width="11" style="79" customWidth="1"/>
    <col min="1030" max="1278" width="9.140625" style="79"/>
    <col min="1279" max="1279" width="5.42578125" style="79" customWidth="1"/>
    <col min="1280" max="1280" width="41.7109375" style="79" customWidth="1"/>
    <col min="1281" max="1281" width="6.5703125" style="79" customWidth="1"/>
    <col min="1282" max="1282" width="7.42578125" style="79" customWidth="1"/>
    <col min="1283" max="1283" width="10.140625" style="79" customWidth="1"/>
    <col min="1284" max="1284" width="6.5703125" style="79" customWidth="1"/>
    <col min="1285" max="1285" width="11" style="79" customWidth="1"/>
    <col min="1286" max="1534" width="9.140625" style="79"/>
    <col min="1535" max="1535" width="5.42578125" style="79" customWidth="1"/>
    <col min="1536" max="1536" width="41.7109375" style="79" customWidth="1"/>
    <col min="1537" max="1537" width="6.5703125" style="79" customWidth="1"/>
    <col min="1538" max="1538" width="7.42578125" style="79" customWidth="1"/>
    <col min="1539" max="1539" width="10.140625" style="79" customWidth="1"/>
    <col min="1540" max="1540" width="6.5703125" style="79" customWidth="1"/>
    <col min="1541" max="1541" width="11" style="79" customWidth="1"/>
    <col min="1542" max="1790" width="9.140625" style="79"/>
    <col min="1791" max="1791" width="5.42578125" style="79" customWidth="1"/>
    <col min="1792" max="1792" width="41.7109375" style="79" customWidth="1"/>
    <col min="1793" max="1793" width="6.5703125" style="79" customWidth="1"/>
    <col min="1794" max="1794" width="7.42578125" style="79" customWidth="1"/>
    <col min="1795" max="1795" width="10.140625" style="79" customWidth="1"/>
    <col min="1796" max="1796" width="6.5703125" style="79" customWidth="1"/>
    <col min="1797" max="1797" width="11" style="79" customWidth="1"/>
    <col min="1798" max="2046" width="9.140625" style="79"/>
    <col min="2047" max="2047" width="5.42578125" style="79" customWidth="1"/>
    <col min="2048" max="2048" width="41.7109375" style="79" customWidth="1"/>
    <col min="2049" max="2049" width="6.5703125" style="79" customWidth="1"/>
    <col min="2050" max="2050" width="7.42578125" style="79" customWidth="1"/>
    <col min="2051" max="2051" width="10.140625" style="79" customWidth="1"/>
    <col min="2052" max="2052" width="6.5703125" style="79" customWidth="1"/>
    <col min="2053" max="2053" width="11" style="79" customWidth="1"/>
    <col min="2054" max="2302" width="9.140625" style="79"/>
    <col min="2303" max="2303" width="5.42578125" style="79" customWidth="1"/>
    <col min="2304" max="2304" width="41.7109375" style="79" customWidth="1"/>
    <col min="2305" max="2305" width="6.5703125" style="79" customWidth="1"/>
    <col min="2306" max="2306" width="7.42578125" style="79" customWidth="1"/>
    <col min="2307" max="2307" width="10.140625" style="79" customWidth="1"/>
    <col min="2308" max="2308" width="6.5703125" style="79" customWidth="1"/>
    <col min="2309" max="2309" width="11" style="79" customWidth="1"/>
    <col min="2310" max="2558" width="9.140625" style="79"/>
    <col min="2559" max="2559" width="5.42578125" style="79" customWidth="1"/>
    <col min="2560" max="2560" width="41.7109375" style="79" customWidth="1"/>
    <col min="2561" max="2561" width="6.5703125" style="79" customWidth="1"/>
    <col min="2562" max="2562" width="7.42578125" style="79" customWidth="1"/>
    <col min="2563" max="2563" width="10.140625" style="79" customWidth="1"/>
    <col min="2564" max="2564" width="6.5703125" style="79" customWidth="1"/>
    <col min="2565" max="2565" width="11" style="79" customWidth="1"/>
    <col min="2566" max="2814" width="9.140625" style="79"/>
    <col min="2815" max="2815" width="5.42578125" style="79" customWidth="1"/>
    <col min="2816" max="2816" width="41.7109375" style="79" customWidth="1"/>
    <col min="2817" max="2817" width="6.5703125" style="79" customWidth="1"/>
    <col min="2818" max="2818" width="7.42578125" style="79" customWidth="1"/>
    <col min="2819" max="2819" width="10.140625" style="79" customWidth="1"/>
    <col min="2820" max="2820" width="6.5703125" style="79" customWidth="1"/>
    <col min="2821" max="2821" width="11" style="79" customWidth="1"/>
    <col min="2822" max="3070" width="9.140625" style="79"/>
    <col min="3071" max="3071" width="5.42578125" style="79" customWidth="1"/>
    <col min="3072" max="3072" width="41.7109375" style="79" customWidth="1"/>
    <col min="3073" max="3073" width="6.5703125" style="79" customWidth="1"/>
    <col min="3074" max="3074" width="7.42578125" style="79" customWidth="1"/>
    <col min="3075" max="3075" width="10.140625" style="79" customWidth="1"/>
    <col min="3076" max="3076" width="6.5703125" style="79" customWidth="1"/>
    <col min="3077" max="3077" width="11" style="79" customWidth="1"/>
    <col min="3078" max="3326" width="9.140625" style="79"/>
    <col min="3327" max="3327" width="5.42578125" style="79" customWidth="1"/>
    <col min="3328" max="3328" width="41.7109375" style="79" customWidth="1"/>
    <col min="3329" max="3329" width="6.5703125" style="79" customWidth="1"/>
    <col min="3330" max="3330" width="7.42578125" style="79" customWidth="1"/>
    <col min="3331" max="3331" width="10.140625" style="79" customWidth="1"/>
    <col min="3332" max="3332" width="6.5703125" style="79" customWidth="1"/>
    <col min="3333" max="3333" width="11" style="79" customWidth="1"/>
    <col min="3334" max="3582" width="9.140625" style="79"/>
    <col min="3583" max="3583" width="5.42578125" style="79" customWidth="1"/>
    <col min="3584" max="3584" width="41.7109375" style="79" customWidth="1"/>
    <col min="3585" max="3585" width="6.5703125" style="79" customWidth="1"/>
    <col min="3586" max="3586" width="7.42578125" style="79" customWidth="1"/>
    <col min="3587" max="3587" width="10.140625" style="79" customWidth="1"/>
    <col min="3588" max="3588" width="6.5703125" style="79" customWidth="1"/>
    <col min="3589" max="3589" width="11" style="79" customWidth="1"/>
    <col min="3590" max="3838" width="9.140625" style="79"/>
    <col min="3839" max="3839" width="5.42578125" style="79" customWidth="1"/>
    <col min="3840" max="3840" width="41.7109375" style="79" customWidth="1"/>
    <col min="3841" max="3841" width="6.5703125" style="79" customWidth="1"/>
    <col min="3842" max="3842" width="7.42578125" style="79" customWidth="1"/>
    <col min="3843" max="3843" width="10.140625" style="79" customWidth="1"/>
    <col min="3844" max="3844" width="6.5703125" style="79" customWidth="1"/>
    <col min="3845" max="3845" width="11" style="79" customWidth="1"/>
    <col min="3846" max="4094" width="9.140625" style="79"/>
    <col min="4095" max="4095" width="5.42578125" style="79" customWidth="1"/>
    <col min="4096" max="4096" width="41.7109375" style="79" customWidth="1"/>
    <col min="4097" max="4097" width="6.5703125" style="79" customWidth="1"/>
    <col min="4098" max="4098" width="7.42578125" style="79" customWidth="1"/>
    <col min="4099" max="4099" width="10.140625" style="79" customWidth="1"/>
    <col min="4100" max="4100" width="6.5703125" style="79" customWidth="1"/>
    <col min="4101" max="4101" width="11" style="79" customWidth="1"/>
    <col min="4102" max="4350" width="9.140625" style="79"/>
    <col min="4351" max="4351" width="5.42578125" style="79" customWidth="1"/>
    <col min="4352" max="4352" width="41.7109375" style="79" customWidth="1"/>
    <col min="4353" max="4353" width="6.5703125" style="79" customWidth="1"/>
    <col min="4354" max="4354" width="7.42578125" style="79" customWidth="1"/>
    <col min="4355" max="4355" width="10.140625" style="79" customWidth="1"/>
    <col min="4356" max="4356" width="6.5703125" style="79" customWidth="1"/>
    <col min="4357" max="4357" width="11" style="79" customWidth="1"/>
    <col min="4358" max="4606" width="9.140625" style="79"/>
    <col min="4607" max="4607" width="5.42578125" style="79" customWidth="1"/>
    <col min="4608" max="4608" width="41.7109375" style="79" customWidth="1"/>
    <col min="4609" max="4609" width="6.5703125" style="79" customWidth="1"/>
    <col min="4610" max="4610" width="7.42578125" style="79" customWidth="1"/>
    <col min="4611" max="4611" width="10.140625" style="79" customWidth="1"/>
    <col min="4612" max="4612" width="6.5703125" style="79" customWidth="1"/>
    <col min="4613" max="4613" width="11" style="79" customWidth="1"/>
    <col min="4614" max="4862" width="9.140625" style="79"/>
    <col min="4863" max="4863" width="5.42578125" style="79" customWidth="1"/>
    <col min="4864" max="4864" width="41.7109375" style="79" customWidth="1"/>
    <col min="4865" max="4865" width="6.5703125" style="79" customWidth="1"/>
    <col min="4866" max="4866" width="7.42578125" style="79" customWidth="1"/>
    <col min="4867" max="4867" width="10.140625" style="79" customWidth="1"/>
    <col min="4868" max="4868" width="6.5703125" style="79" customWidth="1"/>
    <col min="4869" max="4869" width="11" style="79" customWidth="1"/>
    <col min="4870" max="5118" width="9.140625" style="79"/>
    <col min="5119" max="5119" width="5.42578125" style="79" customWidth="1"/>
    <col min="5120" max="5120" width="41.7109375" style="79" customWidth="1"/>
    <col min="5121" max="5121" width="6.5703125" style="79" customWidth="1"/>
    <col min="5122" max="5122" width="7.42578125" style="79" customWidth="1"/>
    <col min="5123" max="5123" width="10.140625" style="79" customWidth="1"/>
    <col min="5124" max="5124" width="6.5703125" style="79" customWidth="1"/>
    <col min="5125" max="5125" width="11" style="79" customWidth="1"/>
    <col min="5126" max="5374" width="9.140625" style="79"/>
    <col min="5375" max="5375" width="5.42578125" style="79" customWidth="1"/>
    <col min="5376" max="5376" width="41.7109375" style="79" customWidth="1"/>
    <col min="5377" max="5377" width="6.5703125" style="79" customWidth="1"/>
    <col min="5378" max="5378" width="7.42578125" style="79" customWidth="1"/>
    <col min="5379" max="5379" width="10.140625" style="79" customWidth="1"/>
    <col min="5380" max="5380" width="6.5703125" style="79" customWidth="1"/>
    <col min="5381" max="5381" width="11" style="79" customWidth="1"/>
    <col min="5382" max="5630" width="9.140625" style="79"/>
    <col min="5631" max="5631" width="5.42578125" style="79" customWidth="1"/>
    <col min="5632" max="5632" width="41.7109375" style="79" customWidth="1"/>
    <col min="5633" max="5633" width="6.5703125" style="79" customWidth="1"/>
    <col min="5634" max="5634" width="7.42578125" style="79" customWidth="1"/>
    <col min="5635" max="5635" width="10.140625" style="79" customWidth="1"/>
    <col min="5636" max="5636" width="6.5703125" style="79" customWidth="1"/>
    <col min="5637" max="5637" width="11" style="79" customWidth="1"/>
    <col min="5638" max="5886" width="9.140625" style="79"/>
    <col min="5887" max="5887" width="5.42578125" style="79" customWidth="1"/>
    <col min="5888" max="5888" width="41.7109375" style="79" customWidth="1"/>
    <col min="5889" max="5889" width="6.5703125" style="79" customWidth="1"/>
    <col min="5890" max="5890" width="7.42578125" style="79" customWidth="1"/>
    <col min="5891" max="5891" width="10.140625" style="79" customWidth="1"/>
    <col min="5892" max="5892" width="6.5703125" style="79" customWidth="1"/>
    <col min="5893" max="5893" width="11" style="79" customWidth="1"/>
    <col min="5894" max="6142" width="9.140625" style="79"/>
    <col min="6143" max="6143" width="5.42578125" style="79" customWidth="1"/>
    <col min="6144" max="6144" width="41.7109375" style="79" customWidth="1"/>
    <col min="6145" max="6145" width="6.5703125" style="79" customWidth="1"/>
    <col min="6146" max="6146" width="7.42578125" style="79" customWidth="1"/>
    <col min="6147" max="6147" width="10.140625" style="79" customWidth="1"/>
    <col min="6148" max="6148" width="6.5703125" style="79" customWidth="1"/>
    <col min="6149" max="6149" width="11" style="79" customWidth="1"/>
    <col min="6150" max="6398" width="9.140625" style="79"/>
    <col min="6399" max="6399" width="5.42578125" style="79" customWidth="1"/>
    <col min="6400" max="6400" width="41.7109375" style="79" customWidth="1"/>
    <col min="6401" max="6401" width="6.5703125" style="79" customWidth="1"/>
    <col min="6402" max="6402" width="7.42578125" style="79" customWidth="1"/>
    <col min="6403" max="6403" width="10.140625" style="79" customWidth="1"/>
    <col min="6404" max="6404" width="6.5703125" style="79" customWidth="1"/>
    <col min="6405" max="6405" width="11" style="79" customWidth="1"/>
    <col min="6406" max="6654" width="9.140625" style="79"/>
    <col min="6655" max="6655" width="5.42578125" style="79" customWidth="1"/>
    <col min="6656" max="6656" width="41.7109375" style="79" customWidth="1"/>
    <col min="6657" max="6657" width="6.5703125" style="79" customWidth="1"/>
    <col min="6658" max="6658" width="7.42578125" style="79" customWidth="1"/>
    <col min="6659" max="6659" width="10.140625" style="79" customWidth="1"/>
    <col min="6660" max="6660" width="6.5703125" style="79" customWidth="1"/>
    <col min="6661" max="6661" width="11" style="79" customWidth="1"/>
    <col min="6662" max="6910" width="9.140625" style="79"/>
    <col min="6911" max="6911" width="5.42578125" style="79" customWidth="1"/>
    <col min="6912" max="6912" width="41.7109375" style="79" customWidth="1"/>
    <col min="6913" max="6913" width="6.5703125" style="79" customWidth="1"/>
    <col min="6914" max="6914" width="7.42578125" style="79" customWidth="1"/>
    <col min="6915" max="6915" width="10.140625" style="79" customWidth="1"/>
    <col min="6916" max="6916" width="6.5703125" style="79" customWidth="1"/>
    <col min="6917" max="6917" width="11" style="79" customWidth="1"/>
    <col min="6918" max="7166" width="9.140625" style="79"/>
    <col min="7167" max="7167" width="5.42578125" style="79" customWidth="1"/>
    <col min="7168" max="7168" width="41.7109375" style="79" customWidth="1"/>
    <col min="7169" max="7169" width="6.5703125" style="79" customWidth="1"/>
    <col min="7170" max="7170" width="7.42578125" style="79" customWidth="1"/>
    <col min="7171" max="7171" width="10.140625" style="79" customWidth="1"/>
    <col min="7172" max="7172" width="6.5703125" style="79" customWidth="1"/>
    <col min="7173" max="7173" width="11" style="79" customWidth="1"/>
    <col min="7174" max="7422" width="9.140625" style="79"/>
    <col min="7423" max="7423" width="5.42578125" style="79" customWidth="1"/>
    <col min="7424" max="7424" width="41.7109375" style="79" customWidth="1"/>
    <col min="7425" max="7425" width="6.5703125" style="79" customWidth="1"/>
    <col min="7426" max="7426" width="7.42578125" style="79" customWidth="1"/>
    <col min="7427" max="7427" width="10.140625" style="79" customWidth="1"/>
    <col min="7428" max="7428" width="6.5703125" style="79" customWidth="1"/>
    <col min="7429" max="7429" width="11" style="79" customWidth="1"/>
    <col min="7430" max="7678" width="9.140625" style="79"/>
    <col min="7679" max="7679" width="5.42578125" style="79" customWidth="1"/>
    <col min="7680" max="7680" width="41.7109375" style="79" customWidth="1"/>
    <col min="7681" max="7681" width="6.5703125" style="79" customWidth="1"/>
    <col min="7682" max="7682" width="7.42578125" style="79" customWidth="1"/>
    <col min="7683" max="7683" width="10.140625" style="79" customWidth="1"/>
    <col min="7684" max="7684" width="6.5703125" style="79" customWidth="1"/>
    <col min="7685" max="7685" width="11" style="79" customWidth="1"/>
    <col min="7686" max="7934" width="9.140625" style="79"/>
    <col min="7935" max="7935" width="5.42578125" style="79" customWidth="1"/>
    <col min="7936" max="7936" width="41.7109375" style="79" customWidth="1"/>
    <col min="7937" max="7937" width="6.5703125" style="79" customWidth="1"/>
    <col min="7938" max="7938" width="7.42578125" style="79" customWidth="1"/>
    <col min="7939" max="7939" width="10.140625" style="79" customWidth="1"/>
    <col min="7940" max="7940" width="6.5703125" style="79" customWidth="1"/>
    <col min="7941" max="7941" width="11" style="79" customWidth="1"/>
    <col min="7942" max="8190" width="9.140625" style="79"/>
    <col min="8191" max="8191" width="5.42578125" style="79" customWidth="1"/>
    <col min="8192" max="8192" width="41.7109375" style="79" customWidth="1"/>
    <col min="8193" max="8193" width="6.5703125" style="79" customWidth="1"/>
    <col min="8194" max="8194" width="7.42578125" style="79" customWidth="1"/>
    <col min="8195" max="8195" width="10.140625" style="79" customWidth="1"/>
    <col min="8196" max="8196" width="6.5703125" style="79" customWidth="1"/>
    <col min="8197" max="8197" width="11" style="79" customWidth="1"/>
    <col min="8198" max="8446" width="9.140625" style="79"/>
    <col min="8447" max="8447" width="5.42578125" style="79" customWidth="1"/>
    <col min="8448" max="8448" width="41.7109375" style="79" customWidth="1"/>
    <col min="8449" max="8449" width="6.5703125" style="79" customWidth="1"/>
    <col min="8450" max="8450" width="7.42578125" style="79" customWidth="1"/>
    <col min="8451" max="8451" width="10.140625" style="79" customWidth="1"/>
    <col min="8452" max="8452" width="6.5703125" style="79" customWidth="1"/>
    <col min="8453" max="8453" width="11" style="79" customWidth="1"/>
    <col min="8454" max="8702" width="9.140625" style="79"/>
    <col min="8703" max="8703" width="5.42578125" style="79" customWidth="1"/>
    <col min="8704" max="8704" width="41.7109375" style="79" customWidth="1"/>
    <col min="8705" max="8705" width="6.5703125" style="79" customWidth="1"/>
    <col min="8706" max="8706" width="7.42578125" style="79" customWidth="1"/>
    <col min="8707" max="8707" width="10.140625" style="79" customWidth="1"/>
    <col min="8708" max="8708" width="6.5703125" style="79" customWidth="1"/>
    <col min="8709" max="8709" width="11" style="79" customWidth="1"/>
    <col min="8710" max="8958" width="9.140625" style="79"/>
    <col min="8959" max="8959" width="5.42578125" style="79" customWidth="1"/>
    <col min="8960" max="8960" width="41.7109375" style="79" customWidth="1"/>
    <col min="8961" max="8961" width="6.5703125" style="79" customWidth="1"/>
    <col min="8962" max="8962" width="7.42578125" style="79" customWidth="1"/>
    <col min="8963" max="8963" width="10.140625" style="79" customWidth="1"/>
    <col min="8964" max="8964" width="6.5703125" style="79" customWidth="1"/>
    <col min="8965" max="8965" width="11" style="79" customWidth="1"/>
    <col min="8966" max="9214" width="9.140625" style="79"/>
    <col min="9215" max="9215" width="5.42578125" style="79" customWidth="1"/>
    <col min="9216" max="9216" width="41.7109375" style="79" customWidth="1"/>
    <col min="9217" max="9217" width="6.5703125" style="79" customWidth="1"/>
    <col min="9218" max="9218" width="7.42578125" style="79" customWidth="1"/>
    <col min="9219" max="9219" width="10.140625" style="79" customWidth="1"/>
    <col min="9220" max="9220" width="6.5703125" style="79" customWidth="1"/>
    <col min="9221" max="9221" width="11" style="79" customWidth="1"/>
    <col min="9222" max="9470" width="9.140625" style="79"/>
    <col min="9471" max="9471" width="5.42578125" style="79" customWidth="1"/>
    <col min="9472" max="9472" width="41.7109375" style="79" customWidth="1"/>
    <col min="9473" max="9473" width="6.5703125" style="79" customWidth="1"/>
    <col min="9474" max="9474" width="7.42578125" style="79" customWidth="1"/>
    <col min="9475" max="9475" width="10.140625" style="79" customWidth="1"/>
    <col min="9476" max="9476" width="6.5703125" style="79" customWidth="1"/>
    <col min="9477" max="9477" width="11" style="79" customWidth="1"/>
    <col min="9478" max="9726" width="9.140625" style="79"/>
    <col min="9727" max="9727" width="5.42578125" style="79" customWidth="1"/>
    <col min="9728" max="9728" width="41.7109375" style="79" customWidth="1"/>
    <col min="9729" max="9729" width="6.5703125" style="79" customWidth="1"/>
    <col min="9730" max="9730" width="7.42578125" style="79" customWidth="1"/>
    <col min="9731" max="9731" width="10.140625" style="79" customWidth="1"/>
    <col min="9732" max="9732" width="6.5703125" style="79" customWidth="1"/>
    <col min="9733" max="9733" width="11" style="79" customWidth="1"/>
    <col min="9734" max="9982" width="9.140625" style="79"/>
    <col min="9983" max="9983" width="5.42578125" style="79" customWidth="1"/>
    <col min="9984" max="9984" width="41.7109375" style="79" customWidth="1"/>
    <col min="9985" max="9985" width="6.5703125" style="79" customWidth="1"/>
    <col min="9986" max="9986" width="7.42578125" style="79" customWidth="1"/>
    <col min="9987" max="9987" width="10.140625" style="79" customWidth="1"/>
    <col min="9988" max="9988" width="6.5703125" style="79" customWidth="1"/>
    <col min="9989" max="9989" width="11" style="79" customWidth="1"/>
    <col min="9990" max="10238" width="9.140625" style="79"/>
    <col min="10239" max="10239" width="5.42578125" style="79" customWidth="1"/>
    <col min="10240" max="10240" width="41.7109375" style="79" customWidth="1"/>
    <col min="10241" max="10241" width="6.5703125" style="79" customWidth="1"/>
    <col min="10242" max="10242" width="7.42578125" style="79" customWidth="1"/>
    <col min="10243" max="10243" width="10.140625" style="79" customWidth="1"/>
    <col min="10244" max="10244" width="6.5703125" style="79" customWidth="1"/>
    <col min="10245" max="10245" width="11" style="79" customWidth="1"/>
    <col min="10246" max="10494" width="9.140625" style="79"/>
    <col min="10495" max="10495" width="5.42578125" style="79" customWidth="1"/>
    <col min="10496" max="10496" width="41.7109375" style="79" customWidth="1"/>
    <col min="10497" max="10497" width="6.5703125" style="79" customWidth="1"/>
    <col min="10498" max="10498" width="7.42578125" style="79" customWidth="1"/>
    <col min="10499" max="10499" width="10.140625" style="79" customWidth="1"/>
    <col min="10500" max="10500" width="6.5703125" style="79" customWidth="1"/>
    <col min="10501" max="10501" width="11" style="79" customWidth="1"/>
    <col min="10502" max="10750" width="9.140625" style="79"/>
    <col min="10751" max="10751" width="5.42578125" style="79" customWidth="1"/>
    <col min="10752" max="10752" width="41.7109375" style="79" customWidth="1"/>
    <col min="10753" max="10753" width="6.5703125" style="79" customWidth="1"/>
    <col min="10754" max="10754" width="7.42578125" style="79" customWidth="1"/>
    <col min="10755" max="10755" width="10.140625" style="79" customWidth="1"/>
    <col min="10756" max="10756" width="6.5703125" style="79" customWidth="1"/>
    <col min="10757" max="10757" width="11" style="79" customWidth="1"/>
    <col min="10758" max="11006" width="9.140625" style="79"/>
    <col min="11007" max="11007" width="5.42578125" style="79" customWidth="1"/>
    <col min="11008" max="11008" width="41.7109375" style="79" customWidth="1"/>
    <col min="11009" max="11009" width="6.5703125" style="79" customWidth="1"/>
    <col min="11010" max="11010" width="7.42578125" style="79" customWidth="1"/>
    <col min="11011" max="11011" width="10.140625" style="79" customWidth="1"/>
    <col min="11012" max="11012" width="6.5703125" style="79" customWidth="1"/>
    <col min="11013" max="11013" width="11" style="79" customWidth="1"/>
    <col min="11014" max="11262" width="9.140625" style="79"/>
    <col min="11263" max="11263" width="5.42578125" style="79" customWidth="1"/>
    <col min="11264" max="11264" width="41.7109375" style="79" customWidth="1"/>
    <col min="11265" max="11265" width="6.5703125" style="79" customWidth="1"/>
    <col min="11266" max="11266" width="7.42578125" style="79" customWidth="1"/>
    <col min="11267" max="11267" width="10.140625" style="79" customWidth="1"/>
    <col min="11268" max="11268" width="6.5703125" style="79" customWidth="1"/>
    <col min="11269" max="11269" width="11" style="79" customWidth="1"/>
    <col min="11270" max="11518" width="9.140625" style="79"/>
    <col min="11519" max="11519" width="5.42578125" style="79" customWidth="1"/>
    <col min="11520" max="11520" width="41.7109375" style="79" customWidth="1"/>
    <col min="11521" max="11521" width="6.5703125" style="79" customWidth="1"/>
    <col min="11522" max="11522" width="7.42578125" style="79" customWidth="1"/>
    <col min="11523" max="11523" width="10.140625" style="79" customWidth="1"/>
    <col min="11524" max="11524" width="6.5703125" style="79" customWidth="1"/>
    <col min="11525" max="11525" width="11" style="79" customWidth="1"/>
    <col min="11526" max="11774" width="9.140625" style="79"/>
    <col min="11775" max="11775" width="5.42578125" style="79" customWidth="1"/>
    <col min="11776" max="11776" width="41.7109375" style="79" customWidth="1"/>
    <col min="11777" max="11777" width="6.5703125" style="79" customWidth="1"/>
    <col min="11778" max="11778" width="7.42578125" style="79" customWidth="1"/>
    <col min="11779" max="11779" width="10.140625" style="79" customWidth="1"/>
    <col min="11780" max="11780" width="6.5703125" style="79" customWidth="1"/>
    <col min="11781" max="11781" width="11" style="79" customWidth="1"/>
    <col min="11782" max="12030" width="9.140625" style="79"/>
    <col min="12031" max="12031" width="5.42578125" style="79" customWidth="1"/>
    <col min="12032" max="12032" width="41.7109375" style="79" customWidth="1"/>
    <col min="12033" max="12033" width="6.5703125" style="79" customWidth="1"/>
    <col min="12034" max="12034" width="7.42578125" style="79" customWidth="1"/>
    <col min="12035" max="12035" width="10.140625" style="79" customWidth="1"/>
    <col min="12036" max="12036" width="6.5703125" style="79" customWidth="1"/>
    <col min="12037" max="12037" width="11" style="79" customWidth="1"/>
    <col min="12038" max="12286" width="9.140625" style="79"/>
    <col min="12287" max="12287" width="5.42578125" style="79" customWidth="1"/>
    <col min="12288" max="12288" width="41.7109375" style="79" customWidth="1"/>
    <col min="12289" max="12289" width="6.5703125" style="79" customWidth="1"/>
    <col min="12290" max="12290" width="7.42578125" style="79" customWidth="1"/>
    <col min="12291" max="12291" width="10.140625" style="79" customWidth="1"/>
    <col min="12292" max="12292" width="6.5703125" style="79" customWidth="1"/>
    <col min="12293" max="12293" width="11" style="79" customWidth="1"/>
    <col min="12294" max="12542" width="9.140625" style="79"/>
    <col min="12543" max="12543" width="5.42578125" style="79" customWidth="1"/>
    <col min="12544" max="12544" width="41.7109375" style="79" customWidth="1"/>
    <col min="12545" max="12545" width="6.5703125" style="79" customWidth="1"/>
    <col min="12546" max="12546" width="7.42578125" style="79" customWidth="1"/>
    <col min="12547" max="12547" width="10.140625" style="79" customWidth="1"/>
    <col min="12548" max="12548" width="6.5703125" style="79" customWidth="1"/>
    <col min="12549" max="12549" width="11" style="79" customWidth="1"/>
    <col min="12550" max="12798" width="9.140625" style="79"/>
    <col min="12799" max="12799" width="5.42578125" style="79" customWidth="1"/>
    <col min="12800" max="12800" width="41.7109375" style="79" customWidth="1"/>
    <col min="12801" max="12801" width="6.5703125" style="79" customWidth="1"/>
    <col min="12802" max="12802" width="7.42578125" style="79" customWidth="1"/>
    <col min="12803" max="12803" width="10.140625" style="79" customWidth="1"/>
    <col min="12804" max="12804" width="6.5703125" style="79" customWidth="1"/>
    <col min="12805" max="12805" width="11" style="79" customWidth="1"/>
    <col min="12806" max="13054" width="9.140625" style="79"/>
    <col min="13055" max="13055" width="5.42578125" style="79" customWidth="1"/>
    <col min="13056" max="13056" width="41.7109375" style="79" customWidth="1"/>
    <col min="13057" max="13057" width="6.5703125" style="79" customWidth="1"/>
    <col min="13058" max="13058" width="7.42578125" style="79" customWidth="1"/>
    <col min="13059" max="13059" width="10.140625" style="79" customWidth="1"/>
    <col min="13060" max="13060" width="6.5703125" style="79" customWidth="1"/>
    <col min="13061" max="13061" width="11" style="79" customWidth="1"/>
    <col min="13062" max="13310" width="9.140625" style="79"/>
    <col min="13311" max="13311" width="5.42578125" style="79" customWidth="1"/>
    <col min="13312" max="13312" width="41.7109375" style="79" customWidth="1"/>
    <col min="13313" max="13313" width="6.5703125" style="79" customWidth="1"/>
    <col min="13314" max="13314" width="7.42578125" style="79" customWidth="1"/>
    <col min="13315" max="13315" width="10.140625" style="79" customWidth="1"/>
    <col min="13316" max="13316" width="6.5703125" style="79" customWidth="1"/>
    <col min="13317" max="13317" width="11" style="79" customWidth="1"/>
    <col min="13318" max="13566" width="9.140625" style="79"/>
    <col min="13567" max="13567" width="5.42578125" style="79" customWidth="1"/>
    <col min="13568" max="13568" width="41.7109375" style="79" customWidth="1"/>
    <col min="13569" max="13569" width="6.5703125" style="79" customWidth="1"/>
    <col min="13570" max="13570" width="7.42578125" style="79" customWidth="1"/>
    <col min="13571" max="13571" width="10.140625" style="79" customWidth="1"/>
    <col min="13572" max="13572" width="6.5703125" style="79" customWidth="1"/>
    <col min="13573" max="13573" width="11" style="79" customWidth="1"/>
    <col min="13574" max="13822" width="9.140625" style="79"/>
    <col min="13823" max="13823" width="5.42578125" style="79" customWidth="1"/>
    <col min="13824" max="13824" width="41.7109375" style="79" customWidth="1"/>
    <col min="13825" max="13825" width="6.5703125" style="79" customWidth="1"/>
    <col min="13826" max="13826" width="7.42578125" style="79" customWidth="1"/>
    <col min="13827" max="13827" width="10.140625" style="79" customWidth="1"/>
    <col min="13828" max="13828" width="6.5703125" style="79" customWidth="1"/>
    <col min="13829" max="13829" width="11" style="79" customWidth="1"/>
    <col min="13830" max="14078" width="9.140625" style="79"/>
    <col min="14079" max="14079" width="5.42578125" style="79" customWidth="1"/>
    <col min="14080" max="14080" width="41.7109375" style="79" customWidth="1"/>
    <col min="14081" max="14081" width="6.5703125" style="79" customWidth="1"/>
    <col min="14082" max="14082" width="7.42578125" style="79" customWidth="1"/>
    <col min="14083" max="14083" width="10.140625" style="79" customWidth="1"/>
    <col min="14084" max="14084" width="6.5703125" style="79" customWidth="1"/>
    <col min="14085" max="14085" width="11" style="79" customWidth="1"/>
    <col min="14086" max="14334" width="9.140625" style="79"/>
    <col min="14335" max="14335" width="5.42578125" style="79" customWidth="1"/>
    <col min="14336" max="14336" width="41.7109375" style="79" customWidth="1"/>
    <col min="14337" max="14337" width="6.5703125" style="79" customWidth="1"/>
    <col min="14338" max="14338" width="7.42578125" style="79" customWidth="1"/>
    <col min="14339" max="14339" width="10.140625" style="79" customWidth="1"/>
    <col min="14340" max="14340" width="6.5703125" style="79" customWidth="1"/>
    <col min="14341" max="14341" width="11" style="79" customWidth="1"/>
    <col min="14342" max="14590" width="9.140625" style="79"/>
    <col min="14591" max="14591" width="5.42578125" style="79" customWidth="1"/>
    <col min="14592" max="14592" width="41.7109375" style="79" customWidth="1"/>
    <col min="14593" max="14593" width="6.5703125" style="79" customWidth="1"/>
    <col min="14594" max="14594" width="7.42578125" style="79" customWidth="1"/>
    <col min="14595" max="14595" width="10.140625" style="79" customWidth="1"/>
    <col min="14596" max="14596" width="6.5703125" style="79" customWidth="1"/>
    <col min="14597" max="14597" width="11" style="79" customWidth="1"/>
    <col min="14598" max="14846" width="9.140625" style="79"/>
    <col min="14847" max="14847" width="5.42578125" style="79" customWidth="1"/>
    <col min="14848" max="14848" width="41.7109375" style="79" customWidth="1"/>
    <col min="14849" max="14849" width="6.5703125" style="79" customWidth="1"/>
    <col min="14850" max="14850" width="7.42578125" style="79" customWidth="1"/>
    <col min="14851" max="14851" width="10.140625" style="79" customWidth="1"/>
    <col min="14852" max="14852" width="6.5703125" style="79" customWidth="1"/>
    <col min="14853" max="14853" width="11" style="79" customWidth="1"/>
    <col min="14854" max="15102" width="9.140625" style="79"/>
    <col min="15103" max="15103" width="5.42578125" style="79" customWidth="1"/>
    <col min="15104" max="15104" width="41.7109375" style="79" customWidth="1"/>
    <col min="15105" max="15105" width="6.5703125" style="79" customWidth="1"/>
    <col min="15106" max="15106" width="7.42578125" style="79" customWidth="1"/>
    <col min="15107" max="15107" width="10.140625" style="79" customWidth="1"/>
    <col min="15108" max="15108" width="6.5703125" style="79" customWidth="1"/>
    <col min="15109" max="15109" width="11" style="79" customWidth="1"/>
    <col min="15110" max="15358" width="9.140625" style="79"/>
    <col min="15359" max="15359" width="5.42578125" style="79" customWidth="1"/>
    <col min="15360" max="15360" width="41.7109375" style="79" customWidth="1"/>
    <col min="15361" max="15361" width="6.5703125" style="79" customWidth="1"/>
    <col min="15362" max="15362" width="7.42578125" style="79" customWidth="1"/>
    <col min="15363" max="15363" width="10.140625" style="79" customWidth="1"/>
    <col min="15364" max="15364" width="6.5703125" style="79" customWidth="1"/>
    <col min="15365" max="15365" width="11" style="79" customWidth="1"/>
    <col min="15366" max="15614" width="9.140625" style="79"/>
    <col min="15615" max="15615" width="5.42578125" style="79" customWidth="1"/>
    <col min="15616" max="15616" width="41.7109375" style="79" customWidth="1"/>
    <col min="15617" max="15617" width="6.5703125" style="79" customWidth="1"/>
    <col min="15618" max="15618" width="7.42578125" style="79" customWidth="1"/>
    <col min="15619" max="15619" width="10.140625" style="79" customWidth="1"/>
    <col min="15620" max="15620" width="6.5703125" style="79" customWidth="1"/>
    <col min="15621" max="15621" width="11" style="79" customWidth="1"/>
    <col min="15622" max="15870" width="9.140625" style="79"/>
    <col min="15871" max="15871" width="5.42578125" style="79" customWidth="1"/>
    <col min="15872" max="15872" width="41.7109375" style="79" customWidth="1"/>
    <col min="15873" max="15873" width="6.5703125" style="79" customWidth="1"/>
    <col min="15874" max="15874" width="7.42578125" style="79" customWidth="1"/>
    <col min="15875" max="15875" width="10.140625" style="79" customWidth="1"/>
    <col min="15876" max="15876" width="6.5703125" style="79" customWidth="1"/>
    <col min="15877" max="15877" width="11" style="79" customWidth="1"/>
    <col min="15878" max="16126" width="9.140625" style="79"/>
    <col min="16127" max="16127" width="5.42578125" style="79" customWidth="1"/>
    <col min="16128" max="16128" width="41.7109375" style="79" customWidth="1"/>
    <col min="16129" max="16129" width="6.5703125" style="79" customWidth="1"/>
    <col min="16130" max="16130" width="7.42578125" style="79" customWidth="1"/>
    <col min="16131" max="16131" width="10.140625" style="79" customWidth="1"/>
    <col min="16132" max="16132" width="6.5703125" style="79" customWidth="1"/>
    <col min="16133" max="16133" width="11" style="79" customWidth="1"/>
    <col min="16134" max="16384" width="9.140625" style="79"/>
  </cols>
  <sheetData>
    <row r="1" spans="1:10" s="76" customFormat="1" ht="15.75" x14ac:dyDescent="0.25">
      <c r="A1" s="78"/>
      <c r="B1" s="77"/>
      <c r="C1" s="400" t="s">
        <v>200</v>
      </c>
      <c r="D1" s="400"/>
      <c r="E1" s="400"/>
      <c r="F1" s="400"/>
      <c r="G1" s="400"/>
    </row>
    <row r="2" spans="1:10" s="76" customFormat="1" ht="16.5" customHeight="1" x14ac:dyDescent="0.25">
      <c r="A2" s="78"/>
      <c r="B2" s="77"/>
      <c r="C2" s="401" t="s">
        <v>198</v>
      </c>
      <c r="D2" s="401"/>
      <c r="E2" s="401"/>
      <c r="F2" s="401"/>
      <c r="G2" s="401"/>
    </row>
    <row r="3" spans="1:10" s="76" customFormat="1" ht="16.5" customHeight="1" x14ac:dyDescent="0.25">
      <c r="A3" s="78"/>
      <c r="B3" s="77"/>
      <c r="C3" s="401" t="s">
        <v>98</v>
      </c>
      <c r="D3" s="401"/>
      <c r="E3" s="401"/>
      <c r="F3" s="401"/>
      <c r="G3" s="401"/>
    </row>
    <row r="4" spans="1:10" s="76" customFormat="1" ht="15.75" x14ac:dyDescent="0.25">
      <c r="A4" s="78"/>
      <c r="B4" s="77"/>
      <c r="C4" s="402" t="s">
        <v>349</v>
      </c>
      <c r="D4" s="402"/>
      <c r="E4" s="402"/>
      <c r="F4" s="402"/>
      <c r="G4" s="402"/>
    </row>
    <row r="6" spans="1:10" ht="12.75" customHeight="1" x14ac:dyDescent="0.2">
      <c r="D6" s="447" t="s">
        <v>309</v>
      </c>
      <c r="E6" s="447"/>
      <c r="F6" s="447"/>
      <c r="G6" s="447"/>
    </row>
    <row r="7" spans="1:10" ht="12.75" customHeight="1" x14ac:dyDescent="0.2">
      <c r="D7" s="426" t="s">
        <v>202</v>
      </c>
      <c r="E7" s="426"/>
      <c r="F7" s="426"/>
      <c r="G7" s="426"/>
    </row>
    <row r="8" spans="1:10" ht="13.5" customHeight="1" x14ac:dyDescent="0.2">
      <c r="D8" s="426" t="s">
        <v>98</v>
      </c>
      <c r="E8" s="426"/>
      <c r="F8" s="426"/>
      <c r="G8" s="426"/>
    </row>
    <row r="9" spans="1:10" ht="12.75" customHeight="1" x14ac:dyDescent="0.2">
      <c r="D9" s="426" t="s">
        <v>317</v>
      </c>
      <c r="E9" s="426"/>
      <c r="F9" s="426"/>
      <c r="G9" s="426"/>
    </row>
    <row r="11" spans="1:10" ht="37.5" customHeight="1" x14ac:dyDescent="0.3">
      <c r="A11" s="456" t="s">
        <v>320</v>
      </c>
      <c r="B11" s="456"/>
      <c r="C11" s="456"/>
      <c r="D11" s="456"/>
      <c r="E11" s="456"/>
      <c r="F11" s="456"/>
    </row>
    <row r="12" spans="1:10" ht="13.5" thickBot="1" x14ac:dyDescent="0.25">
      <c r="A12" s="37"/>
      <c r="B12" s="37"/>
      <c r="C12" s="37"/>
      <c r="D12" s="37"/>
      <c r="E12" s="38"/>
      <c r="F12" s="459" t="s">
        <v>9</v>
      </c>
      <c r="G12" s="459"/>
      <c r="J12" s="80"/>
    </row>
    <row r="13" spans="1:10" s="19" customFormat="1" ht="22.5" customHeight="1" x14ac:dyDescent="0.2">
      <c r="A13" s="457" t="s">
        <v>5</v>
      </c>
      <c r="B13" s="434" t="s">
        <v>52</v>
      </c>
      <c r="C13" s="434" t="s">
        <v>80</v>
      </c>
      <c r="D13" s="434" t="s">
        <v>81</v>
      </c>
      <c r="E13" s="434" t="s">
        <v>82</v>
      </c>
      <c r="F13" s="434" t="s">
        <v>83</v>
      </c>
      <c r="G13" s="454" t="s">
        <v>54</v>
      </c>
      <c r="H13" s="163"/>
    </row>
    <row r="14" spans="1:10" s="19" customFormat="1" ht="27.75" customHeight="1" x14ac:dyDescent="0.2">
      <c r="A14" s="458"/>
      <c r="B14" s="435"/>
      <c r="C14" s="435"/>
      <c r="D14" s="435"/>
      <c r="E14" s="435"/>
      <c r="F14" s="435"/>
      <c r="G14" s="455"/>
      <c r="H14" s="163"/>
    </row>
    <row r="15" spans="1:10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59">
        <v>6</v>
      </c>
      <c r="G15" s="164">
        <v>7</v>
      </c>
      <c r="H15" s="162"/>
    </row>
    <row r="16" spans="1:10" ht="25.5" x14ac:dyDescent="0.2">
      <c r="A16" s="82">
        <v>1</v>
      </c>
      <c r="B16" s="83" t="s">
        <v>51</v>
      </c>
      <c r="C16" s="84" t="s">
        <v>33</v>
      </c>
      <c r="D16" s="85"/>
      <c r="E16" s="85"/>
      <c r="F16" s="85"/>
      <c r="G16" s="165">
        <v>8032.6999999999989</v>
      </c>
      <c r="H16" s="158"/>
    </row>
    <row r="17" spans="1:10" s="21" customFormat="1" x14ac:dyDescent="0.2">
      <c r="A17" s="82">
        <v>2</v>
      </c>
      <c r="B17" s="87" t="s">
        <v>107</v>
      </c>
      <c r="C17" s="88" t="s">
        <v>33</v>
      </c>
      <c r="D17" s="89" t="s">
        <v>118</v>
      </c>
      <c r="E17" s="89"/>
      <c r="F17" s="89"/>
      <c r="G17" s="220">
        <v>3903</v>
      </c>
      <c r="H17" s="159"/>
    </row>
    <row r="18" spans="1:10" ht="38.25" x14ac:dyDescent="0.2">
      <c r="A18" s="82">
        <v>3</v>
      </c>
      <c r="B18" s="87" t="s">
        <v>108</v>
      </c>
      <c r="C18" s="88" t="s">
        <v>33</v>
      </c>
      <c r="D18" s="89" t="s">
        <v>119</v>
      </c>
      <c r="E18" s="89"/>
      <c r="F18" s="89"/>
      <c r="G18" s="90">
        <v>607.6</v>
      </c>
      <c r="H18" s="158"/>
    </row>
    <row r="19" spans="1:10" ht="35.25" customHeight="1" x14ac:dyDescent="0.2">
      <c r="A19" s="82">
        <v>4</v>
      </c>
      <c r="B19" s="91" t="s">
        <v>155</v>
      </c>
      <c r="C19" s="88" t="s">
        <v>33</v>
      </c>
      <c r="D19" s="88" t="s">
        <v>119</v>
      </c>
      <c r="E19" s="88" t="s">
        <v>213</v>
      </c>
      <c r="F19" s="88"/>
      <c r="G19" s="92">
        <v>607.6</v>
      </c>
      <c r="H19" s="158"/>
    </row>
    <row r="20" spans="1:10" ht="33.75" customHeight="1" x14ac:dyDescent="0.2">
      <c r="A20" s="82">
        <v>5</v>
      </c>
      <c r="B20" s="91" t="s">
        <v>156</v>
      </c>
      <c r="C20" s="88" t="s">
        <v>33</v>
      </c>
      <c r="D20" s="88" t="s">
        <v>119</v>
      </c>
      <c r="E20" s="88" t="s">
        <v>214</v>
      </c>
      <c r="F20" s="88"/>
      <c r="G20" s="170">
        <v>607.6</v>
      </c>
      <c r="H20" s="158"/>
      <c r="J20" s="158"/>
    </row>
    <row r="21" spans="1:10" ht="51" x14ac:dyDescent="0.2">
      <c r="A21" s="82">
        <v>6</v>
      </c>
      <c r="B21" s="91" t="s">
        <v>104</v>
      </c>
      <c r="C21" s="88" t="s">
        <v>33</v>
      </c>
      <c r="D21" s="88" t="s">
        <v>119</v>
      </c>
      <c r="E21" s="88" t="s">
        <v>215</v>
      </c>
      <c r="F21" s="88" t="s">
        <v>116</v>
      </c>
      <c r="G21" s="92">
        <v>584.20000000000005</v>
      </c>
      <c r="H21" s="158"/>
    </row>
    <row r="22" spans="1:10" s="103" customFormat="1" ht="67.5" customHeight="1" x14ac:dyDescent="0.2">
      <c r="A22" s="82">
        <v>7</v>
      </c>
      <c r="B22" s="91" t="s">
        <v>105</v>
      </c>
      <c r="C22" s="88" t="s">
        <v>33</v>
      </c>
      <c r="D22" s="88" t="s">
        <v>119</v>
      </c>
      <c r="E22" s="88" t="s">
        <v>215</v>
      </c>
      <c r="F22" s="88" t="s">
        <v>117</v>
      </c>
      <c r="G22" s="92">
        <v>584.20000000000005</v>
      </c>
      <c r="H22" s="160"/>
    </row>
    <row r="23" spans="1:10" ht="39" customHeight="1" x14ac:dyDescent="0.2">
      <c r="A23" s="82">
        <v>8</v>
      </c>
      <c r="B23" s="91" t="s">
        <v>106</v>
      </c>
      <c r="C23" s="88" t="s">
        <v>33</v>
      </c>
      <c r="D23" s="88" t="s">
        <v>119</v>
      </c>
      <c r="E23" s="88" t="s">
        <v>215</v>
      </c>
      <c r="F23" s="88" t="s">
        <v>39</v>
      </c>
      <c r="G23" s="166">
        <v>584.20000000000005</v>
      </c>
      <c r="H23" s="158"/>
    </row>
    <row r="24" spans="1:10" s="235" customFormat="1" ht="74.25" customHeight="1" x14ac:dyDescent="0.2">
      <c r="A24" s="82">
        <v>9</v>
      </c>
      <c r="B24" s="151" t="s">
        <v>334</v>
      </c>
      <c r="C24" s="88" t="s">
        <v>33</v>
      </c>
      <c r="D24" s="88" t="s">
        <v>119</v>
      </c>
      <c r="E24" s="88" t="s">
        <v>336</v>
      </c>
      <c r="F24" s="88" t="s">
        <v>116</v>
      </c>
      <c r="G24" s="92">
        <v>23.4</v>
      </c>
      <c r="H24" s="182"/>
      <c r="I24" s="158"/>
    </row>
    <row r="25" spans="1:10" s="235" customFormat="1" ht="94.5" customHeight="1" x14ac:dyDescent="0.2">
      <c r="A25" s="82">
        <v>10</v>
      </c>
      <c r="B25" s="91" t="s">
        <v>335</v>
      </c>
      <c r="C25" s="88" t="s">
        <v>33</v>
      </c>
      <c r="D25" s="88" t="s">
        <v>119</v>
      </c>
      <c r="E25" s="88" t="s">
        <v>336</v>
      </c>
      <c r="F25" s="88" t="s">
        <v>117</v>
      </c>
      <c r="G25" s="92">
        <v>23.4</v>
      </c>
      <c r="H25" s="182"/>
    </row>
    <row r="26" spans="1:10" s="235" customFormat="1" ht="30.75" customHeight="1" x14ac:dyDescent="0.2">
      <c r="A26" s="82">
        <v>11</v>
      </c>
      <c r="B26" s="91" t="s">
        <v>106</v>
      </c>
      <c r="C26" s="88" t="s">
        <v>33</v>
      </c>
      <c r="D26" s="88" t="s">
        <v>119</v>
      </c>
      <c r="E26" s="88" t="s">
        <v>336</v>
      </c>
      <c r="F26" s="88" t="s">
        <v>39</v>
      </c>
      <c r="G26" s="92">
        <v>23.4</v>
      </c>
      <c r="H26" s="182"/>
      <c r="I26" s="158"/>
    </row>
    <row r="27" spans="1:10" ht="51" x14ac:dyDescent="0.2">
      <c r="A27" s="82">
        <v>12</v>
      </c>
      <c r="B27" s="87" t="s">
        <v>59</v>
      </c>
      <c r="C27" s="88" t="s">
        <v>33</v>
      </c>
      <c r="D27" s="89" t="s">
        <v>120</v>
      </c>
      <c r="E27" s="89"/>
      <c r="F27" s="89"/>
      <c r="G27" s="90">
        <v>3289</v>
      </c>
      <c r="H27" s="158"/>
    </row>
    <row r="28" spans="1:10" ht="25.5" x14ac:dyDescent="0.2">
      <c r="A28" s="82">
        <v>13</v>
      </c>
      <c r="B28" s="91" t="s">
        <v>157</v>
      </c>
      <c r="C28" s="88" t="s">
        <v>33</v>
      </c>
      <c r="D28" s="88" t="s">
        <v>120</v>
      </c>
      <c r="E28" s="88" t="s">
        <v>213</v>
      </c>
      <c r="F28" s="88"/>
      <c r="G28" s="92">
        <v>3289</v>
      </c>
      <c r="H28" s="158"/>
    </row>
    <row r="29" spans="1:10" ht="25.5" x14ac:dyDescent="0.2">
      <c r="A29" s="82">
        <v>14</v>
      </c>
      <c r="B29" s="91" t="s">
        <v>158</v>
      </c>
      <c r="C29" s="88" t="s">
        <v>33</v>
      </c>
      <c r="D29" s="88" t="s">
        <v>120</v>
      </c>
      <c r="E29" s="88" t="s">
        <v>214</v>
      </c>
      <c r="F29" s="88"/>
      <c r="G29" s="170">
        <v>3289</v>
      </c>
      <c r="H29" s="158"/>
    </row>
    <row r="30" spans="1:10" ht="76.5" x14ac:dyDescent="0.2">
      <c r="A30" s="82">
        <v>15</v>
      </c>
      <c r="B30" s="91" t="s">
        <v>159</v>
      </c>
      <c r="C30" s="88" t="s">
        <v>33</v>
      </c>
      <c r="D30" s="88" t="s">
        <v>120</v>
      </c>
      <c r="E30" s="88" t="s">
        <v>216</v>
      </c>
      <c r="F30" s="88" t="s">
        <v>116</v>
      </c>
      <c r="G30" s="92">
        <v>2.5</v>
      </c>
      <c r="H30" s="158"/>
    </row>
    <row r="31" spans="1:10" ht="25.5" x14ac:dyDescent="0.2">
      <c r="A31" s="82">
        <v>16</v>
      </c>
      <c r="B31" s="91" t="s">
        <v>109</v>
      </c>
      <c r="C31" s="88" t="s">
        <v>33</v>
      </c>
      <c r="D31" s="88" t="s">
        <v>120</v>
      </c>
      <c r="E31" s="88" t="s">
        <v>216</v>
      </c>
      <c r="F31" s="88" t="s">
        <v>121</v>
      </c>
      <c r="G31" s="92">
        <v>2.5</v>
      </c>
      <c r="H31" s="158"/>
    </row>
    <row r="32" spans="1:10" ht="38.25" x14ac:dyDescent="0.2">
      <c r="A32" s="82">
        <v>17</v>
      </c>
      <c r="B32" s="91" t="s">
        <v>110</v>
      </c>
      <c r="C32" s="88" t="s">
        <v>33</v>
      </c>
      <c r="D32" s="88" t="s">
        <v>120</v>
      </c>
      <c r="E32" s="88" t="s">
        <v>216</v>
      </c>
      <c r="F32" s="88" t="s">
        <v>100</v>
      </c>
      <c r="G32" s="166">
        <v>2.5</v>
      </c>
      <c r="H32" s="158"/>
    </row>
    <row r="33" spans="1:9" ht="54.75" customHeight="1" x14ac:dyDescent="0.2">
      <c r="A33" s="82">
        <v>18</v>
      </c>
      <c r="B33" s="91" t="s">
        <v>104</v>
      </c>
      <c r="C33" s="88" t="s">
        <v>33</v>
      </c>
      <c r="D33" s="88" t="s">
        <v>120</v>
      </c>
      <c r="E33" s="88" t="s">
        <v>215</v>
      </c>
      <c r="F33" s="88"/>
      <c r="G33" s="92">
        <v>2163.1</v>
      </c>
      <c r="H33" s="158"/>
    </row>
    <row r="34" spans="1:9" ht="63.75" x14ac:dyDescent="0.2">
      <c r="A34" s="82">
        <v>19</v>
      </c>
      <c r="B34" s="91" t="s">
        <v>105</v>
      </c>
      <c r="C34" s="88" t="s">
        <v>33</v>
      </c>
      <c r="D34" s="88" t="s">
        <v>120</v>
      </c>
      <c r="E34" s="88" t="s">
        <v>215</v>
      </c>
      <c r="F34" s="88" t="s">
        <v>117</v>
      </c>
      <c r="G34" s="92">
        <v>1381.9</v>
      </c>
      <c r="H34" s="158"/>
    </row>
    <row r="35" spans="1:9" ht="30.75" customHeight="1" x14ac:dyDescent="0.2">
      <c r="A35" s="82">
        <v>20</v>
      </c>
      <c r="B35" s="91" t="s">
        <v>106</v>
      </c>
      <c r="C35" s="88" t="s">
        <v>33</v>
      </c>
      <c r="D35" s="88" t="s">
        <v>120</v>
      </c>
      <c r="E35" s="88" t="s">
        <v>215</v>
      </c>
      <c r="F35" s="88" t="s">
        <v>39</v>
      </c>
      <c r="G35" s="166">
        <v>1381.9</v>
      </c>
      <c r="H35" s="158"/>
      <c r="I35" s="221"/>
    </row>
    <row r="36" spans="1:9" ht="34.5" customHeight="1" x14ac:dyDescent="0.2">
      <c r="A36" s="82">
        <v>21</v>
      </c>
      <c r="B36" s="91" t="s">
        <v>109</v>
      </c>
      <c r="C36" s="88" t="s">
        <v>33</v>
      </c>
      <c r="D36" s="88" t="s">
        <v>120</v>
      </c>
      <c r="E36" s="88" t="s">
        <v>215</v>
      </c>
      <c r="F36" s="88" t="s">
        <v>121</v>
      </c>
      <c r="G36" s="92">
        <v>780.5</v>
      </c>
      <c r="H36" s="158"/>
    </row>
    <row r="37" spans="1:9" ht="46.5" customHeight="1" x14ac:dyDescent="0.2">
      <c r="A37" s="82">
        <v>22</v>
      </c>
      <c r="B37" s="91" t="s">
        <v>110</v>
      </c>
      <c r="C37" s="88" t="s">
        <v>33</v>
      </c>
      <c r="D37" s="88" t="s">
        <v>120</v>
      </c>
      <c r="E37" s="88" t="s">
        <v>215</v>
      </c>
      <c r="F37" s="88" t="s">
        <v>100</v>
      </c>
      <c r="G37" s="166">
        <v>780.5</v>
      </c>
      <c r="H37" s="158"/>
      <c r="I37" s="17"/>
    </row>
    <row r="38" spans="1:9" s="247" customFormat="1" ht="93" customHeight="1" x14ac:dyDescent="0.2">
      <c r="A38" s="82">
        <v>23</v>
      </c>
      <c r="B38" s="91" t="s">
        <v>352</v>
      </c>
      <c r="C38" s="88" t="s">
        <v>33</v>
      </c>
      <c r="D38" s="88" t="s">
        <v>120</v>
      </c>
      <c r="E38" s="88" t="s">
        <v>351</v>
      </c>
      <c r="F38" s="88"/>
      <c r="G38" s="170">
        <v>300</v>
      </c>
      <c r="H38" s="158"/>
    </row>
    <row r="39" spans="1:9" s="247" customFormat="1" ht="34.5" customHeight="1" x14ac:dyDescent="0.2">
      <c r="A39" s="82">
        <v>24</v>
      </c>
      <c r="B39" s="91" t="s">
        <v>109</v>
      </c>
      <c r="C39" s="88" t="s">
        <v>33</v>
      </c>
      <c r="D39" s="88" t="s">
        <v>120</v>
      </c>
      <c r="E39" s="88" t="s">
        <v>351</v>
      </c>
      <c r="F39" s="88" t="s">
        <v>121</v>
      </c>
      <c r="G39" s="170">
        <v>300</v>
      </c>
      <c r="H39" s="158"/>
    </row>
    <row r="40" spans="1:9" s="247" customFormat="1" ht="46.5" customHeight="1" x14ac:dyDescent="0.2">
      <c r="A40" s="82">
        <v>25</v>
      </c>
      <c r="B40" s="91" t="s">
        <v>110</v>
      </c>
      <c r="C40" s="88" t="s">
        <v>33</v>
      </c>
      <c r="D40" s="88" t="s">
        <v>120</v>
      </c>
      <c r="E40" s="88" t="s">
        <v>351</v>
      </c>
      <c r="F40" s="88" t="s">
        <v>100</v>
      </c>
      <c r="G40" s="166">
        <v>300</v>
      </c>
      <c r="H40" s="158"/>
      <c r="I40" s="17"/>
    </row>
    <row r="41" spans="1:9" ht="23.25" customHeight="1" x14ac:dyDescent="0.2">
      <c r="A41" s="82">
        <v>26</v>
      </c>
      <c r="B41" s="91" t="s">
        <v>111</v>
      </c>
      <c r="C41" s="88" t="s">
        <v>33</v>
      </c>
      <c r="D41" s="88" t="s">
        <v>120</v>
      </c>
      <c r="E41" s="88" t="s">
        <v>215</v>
      </c>
      <c r="F41" s="88" t="s">
        <v>122</v>
      </c>
      <c r="G41" s="166">
        <v>0.7</v>
      </c>
      <c r="H41" s="158"/>
    </row>
    <row r="42" spans="1:9" ht="23.25" customHeight="1" x14ac:dyDescent="0.2">
      <c r="A42" s="82">
        <v>27</v>
      </c>
      <c r="B42" s="91" t="s">
        <v>238</v>
      </c>
      <c r="C42" s="88" t="s">
        <v>33</v>
      </c>
      <c r="D42" s="88" t="s">
        <v>120</v>
      </c>
      <c r="E42" s="88" t="s">
        <v>215</v>
      </c>
      <c r="F42" s="88" t="s">
        <v>236</v>
      </c>
      <c r="G42" s="166">
        <v>0.7</v>
      </c>
      <c r="H42" s="158"/>
      <c r="I42" s="221"/>
    </row>
    <row r="43" spans="1:9" ht="54.75" customHeight="1" x14ac:dyDescent="0.2">
      <c r="A43" s="82">
        <v>28</v>
      </c>
      <c r="B43" s="91" t="s">
        <v>4</v>
      </c>
      <c r="C43" s="88" t="s">
        <v>33</v>
      </c>
      <c r="D43" s="88" t="s">
        <v>120</v>
      </c>
      <c r="E43" s="88" t="s">
        <v>217</v>
      </c>
      <c r="F43" s="88"/>
      <c r="G43" s="92">
        <v>738.9</v>
      </c>
      <c r="H43" s="158"/>
    </row>
    <row r="44" spans="1:9" ht="53.25" customHeight="1" x14ac:dyDescent="0.2">
      <c r="A44" s="82">
        <v>29</v>
      </c>
      <c r="B44" s="91" t="s">
        <v>4</v>
      </c>
      <c r="C44" s="88" t="s">
        <v>33</v>
      </c>
      <c r="D44" s="88" t="s">
        <v>120</v>
      </c>
      <c r="E44" s="88" t="s">
        <v>217</v>
      </c>
      <c r="F44" s="88" t="s">
        <v>117</v>
      </c>
      <c r="G44" s="92">
        <v>738.9</v>
      </c>
      <c r="H44" s="158"/>
    </row>
    <row r="45" spans="1:9" ht="30.75" customHeight="1" x14ac:dyDescent="0.2">
      <c r="A45" s="82">
        <v>30</v>
      </c>
      <c r="B45" s="91" t="s">
        <v>106</v>
      </c>
      <c r="C45" s="88" t="s">
        <v>33</v>
      </c>
      <c r="D45" s="88" t="s">
        <v>120</v>
      </c>
      <c r="E45" s="88" t="s">
        <v>217</v>
      </c>
      <c r="F45" s="88" t="s">
        <v>39</v>
      </c>
      <c r="G45" s="166">
        <v>738.9</v>
      </c>
      <c r="H45" s="158"/>
    </row>
    <row r="46" spans="1:9" s="225" customFormat="1" ht="74.25" customHeight="1" x14ac:dyDescent="0.2">
      <c r="A46" s="82">
        <v>31</v>
      </c>
      <c r="B46" s="151" t="s">
        <v>334</v>
      </c>
      <c r="C46" s="88" t="s">
        <v>33</v>
      </c>
      <c r="D46" s="88" t="s">
        <v>120</v>
      </c>
      <c r="E46" s="88" t="s">
        <v>336</v>
      </c>
      <c r="F46" s="88" t="s">
        <v>116</v>
      </c>
      <c r="G46" s="92">
        <v>84.5</v>
      </c>
      <c r="H46" s="182"/>
      <c r="I46" s="158"/>
    </row>
    <row r="47" spans="1:9" s="225" customFormat="1" ht="94.5" customHeight="1" x14ac:dyDescent="0.2">
      <c r="A47" s="82">
        <v>32</v>
      </c>
      <c r="B47" s="91" t="s">
        <v>335</v>
      </c>
      <c r="C47" s="88" t="s">
        <v>33</v>
      </c>
      <c r="D47" s="88" t="s">
        <v>120</v>
      </c>
      <c r="E47" s="88" t="s">
        <v>336</v>
      </c>
      <c r="F47" s="88" t="s">
        <v>117</v>
      </c>
      <c r="G47" s="92">
        <v>84.5</v>
      </c>
      <c r="H47" s="182"/>
    </row>
    <row r="48" spans="1:9" s="225" customFormat="1" ht="30.75" customHeight="1" x14ac:dyDescent="0.2">
      <c r="A48" s="82">
        <v>33</v>
      </c>
      <c r="B48" s="91" t="s">
        <v>106</v>
      </c>
      <c r="C48" s="88" t="s">
        <v>33</v>
      </c>
      <c r="D48" s="88" t="s">
        <v>120</v>
      </c>
      <c r="E48" s="88" t="s">
        <v>336</v>
      </c>
      <c r="F48" s="88" t="s">
        <v>39</v>
      </c>
      <c r="G48" s="92">
        <v>84.5</v>
      </c>
      <c r="H48" s="227" t="s">
        <v>322</v>
      </c>
      <c r="I48" s="158"/>
    </row>
    <row r="49" spans="1:9" s="150" customFormat="1" ht="25.5" hidden="1" customHeight="1" x14ac:dyDescent="0.2">
      <c r="A49" s="82">
        <v>31</v>
      </c>
      <c r="B49" s="151" t="s">
        <v>278</v>
      </c>
      <c r="C49" s="88" t="s">
        <v>33</v>
      </c>
      <c r="D49" s="88" t="s">
        <v>120</v>
      </c>
      <c r="E49" s="88" t="s">
        <v>280</v>
      </c>
      <c r="F49" s="88" t="s">
        <v>116</v>
      </c>
      <c r="G49" s="92">
        <v>0</v>
      </c>
      <c r="H49" s="182"/>
      <c r="I49" s="158"/>
    </row>
    <row r="50" spans="1:9" s="150" customFormat="1" ht="93" hidden="1" customHeight="1" x14ac:dyDescent="0.2">
      <c r="A50" s="82">
        <v>32</v>
      </c>
      <c r="B50" s="151" t="s">
        <v>279</v>
      </c>
      <c r="C50" s="88" t="s">
        <v>33</v>
      </c>
      <c r="D50" s="88" t="s">
        <v>120</v>
      </c>
      <c r="E50" s="88" t="s">
        <v>281</v>
      </c>
      <c r="F50" s="88" t="s">
        <v>116</v>
      </c>
      <c r="G50" s="92">
        <v>0</v>
      </c>
      <c r="H50" s="182"/>
      <c r="I50" s="158"/>
    </row>
    <row r="51" spans="1:9" s="150" customFormat="1" ht="55.5" hidden="1" customHeight="1" x14ac:dyDescent="0.2">
      <c r="A51" s="82">
        <v>33</v>
      </c>
      <c r="B51" s="91" t="s">
        <v>4</v>
      </c>
      <c r="C51" s="88" t="s">
        <v>33</v>
      </c>
      <c r="D51" s="88" t="s">
        <v>120</v>
      </c>
      <c r="E51" s="88" t="s">
        <v>281</v>
      </c>
      <c r="F51" s="88" t="s">
        <v>117</v>
      </c>
      <c r="G51" s="92">
        <v>0</v>
      </c>
      <c r="H51" s="182"/>
      <c r="I51" s="211"/>
    </row>
    <row r="52" spans="1:9" s="150" customFormat="1" ht="30.75" hidden="1" customHeight="1" x14ac:dyDescent="0.2">
      <c r="A52" s="82">
        <v>34</v>
      </c>
      <c r="B52" s="91" t="s">
        <v>106</v>
      </c>
      <c r="C52" s="88" t="s">
        <v>33</v>
      </c>
      <c r="D52" s="88" t="s">
        <v>120</v>
      </c>
      <c r="E52" s="88" t="s">
        <v>281</v>
      </c>
      <c r="F52" s="88" t="s">
        <v>39</v>
      </c>
      <c r="G52" s="92">
        <v>0</v>
      </c>
      <c r="H52" s="182"/>
      <c r="I52" s="158"/>
    </row>
    <row r="53" spans="1:9" x14ac:dyDescent="0.2">
      <c r="A53" s="82">
        <v>34</v>
      </c>
      <c r="B53" s="87" t="s">
        <v>128</v>
      </c>
      <c r="C53" s="89" t="s">
        <v>33</v>
      </c>
      <c r="D53" s="89" t="s">
        <v>124</v>
      </c>
      <c r="E53" s="93"/>
      <c r="F53" s="93"/>
      <c r="G53" s="212">
        <v>5</v>
      </c>
      <c r="H53" s="158"/>
    </row>
    <row r="54" spans="1:9" s="103" customFormat="1" ht="12.75" customHeight="1" x14ac:dyDescent="0.2">
      <c r="A54" s="82">
        <v>35</v>
      </c>
      <c r="B54" s="91" t="s">
        <v>157</v>
      </c>
      <c r="C54" s="88" t="s">
        <v>33</v>
      </c>
      <c r="D54" s="88" t="s">
        <v>124</v>
      </c>
      <c r="E54" s="88" t="s">
        <v>213</v>
      </c>
      <c r="F54" s="88"/>
      <c r="G54" s="213">
        <v>5</v>
      </c>
      <c r="H54" s="160"/>
    </row>
    <row r="55" spans="1:9" ht="15" customHeight="1" x14ac:dyDescent="0.2">
      <c r="A55" s="82">
        <v>36</v>
      </c>
      <c r="B55" s="91" t="s">
        <v>158</v>
      </c>
      <c r="C55" s="88" t="s">
        <v>33</v>
      </c>
      <c r="D55" s="88" t="s">
        <v>124</v>
      </c>
      <c r="E55" s="88" t="s">
        <v>214</v>
      </c>
      <c r="F55" s="88"/>
      <c r="G55" s="214">
        <v>5</v>
      </c>
      <c r="H55" s="158"/>
    </row>
    <row r="56" spans="1:9" ht="12.75" customHeight="1" x14ac:dyDescent="0.2">
      <c r="A56" s="82">
        <v>37</v>
      </c>
      <c r="B56" s="91" t="s">
        <v>160</v>
      </c>
      <c r="C56" s="88" t="s">
        <v>33</v>
      </c>
      <c r="D56" s="88" t="s">
        <v>124</v>
      </c>
      <c r="E56" s="88" t="s">
        <v>218</v>
      </c>
      <c r="F56" s="88"/>
      <c r="G56" s="215">
        <v>5</v>
      </c>
      <c r="H56" s="158"/>
    </row>
    <row r="57" spans="1:9" ht="19.5" customHeight="1" x14ac:dyDescent="0.2">
      <c r="A57" s="82">
        <v>38</v>
      </c>
      <c r="B57" s="91" t="s">
        <v>111</v>
      </c>
      <c r="C57" s="88" t="s">
        <v>33</v>
      </c>
      <c r="D57" s="88" t="s">
        <v>124</v>
      </c>
      <c r="E57" s="88" t="s">
        <v>218</v>
      </c>
      <c r="F57" s="88" t="s">
        <v>122</v>
      </c>
      <c r="G57" s="213">
        <v>5</v>
      </c>
      <c r="H57" s="158"/>
    </row>
    <row r="58" spans="1:9" s="20" customFormat="1" ht="18.75" customHeight="1" x14ac:dyDescent="0.2">
      <c r="A58" s="82">
        <v>39</v>
      </c>
      <c r="B58" s="91" t="s">
        <v>112</v>
      </c>
      <c r="C58" s="88" t="s">
        <v>33</v>
      </c>
      <c r="D58" s="88" t="s">
        <v>124</v>
      </c>
      <c r="E58" s="88" t="s">
        <v>218</v>
      </c>
      <c r="F58" s="88" t="s">
        <v>123</v>
      </c>
      <c r="G58" s="214">
        <v>5</v>
      </c>
      <c r="H58" s="161"/>
    </row>
    <row r="59" spans="1:9" s="231" customFormat="1" ht="25.5" x14ac:dyDescent="0.2">
      <c r="A59" s="82">
        <v>40</v>
      </c>
      <c r="B59" s="87" t="s">
        <v>341</v>
      </c>
      <c r="C59" s="89" t="s">
        <v>33</v>
      </c>
      <c r="D59" s="89" t="s">
        <v>342</v>
      </c>
      <c r="E59" s="93"/>
      <c r="F59" s="93"/>
      <c r="G59" s="232">
        <v>1.4</v>
      </c>
      <c r="H59" s="158"/>
    </row>
    <row r="60" spans="1:9" s="103" customFormat="1" ht="12.75" customHeight="1" x14ac:dyDescent="0.2">
      <c r="A60" s="82">
        <v>41</v>
      </c>
      <c r="B60" s="91" t="s">
        <v>157</v>
      </c>
      <c r="C60" s="88" t="s">
        <v>33</v>
      </c>
      <c r="D60" s="88" t="s">
        <v>342</v>
      </c>
      <c r="E60" s="88" t="s">
        <v>213</v>
      </c>
      <c r="F60" s="88"/>
      <c r="G60" s="233">
        <v>1.4</v>
      </c>
      <c r="H60" s="160"/>
    </row>
    <row r="61" spans="1:9" s="231" customFormat="1" ht="27" customHeight="1" x14ac:dyDescent="0.2">
      <c r="A61" s="82">
        <v>42</v>
      </c>
      <c r="B61" s="91" t="s">
        <v>158</v>
      </c>
      <c r="C61" s="88" t="s">
        <v>33</v>
      </c>
      <c r="D61" s="88" t="s">
        <v>342</v>
      </c>
      <c r="E61" s="88" t="s">
        <v>214</v>
      </c>
      <c r="F61" s="88"/>
      <c r="G61" s="92">
        <v>1.4</v>
      </c>
      <c r="H61" s="158"/>
    </row>
    <row r="62" spans="1:9" s="231" customFormat="1" ht="95.25" customHeight="1" x14ac:dyDescent="0.2">
      <c r="A62" s="82">
        <v>43</v>
      </c>
      <c r="B62" s="91" t="s">
        <v>343</v>
      </c>
      <c r="C62" s="88" t="s">
        <v>33</v>
      </c>
      <c r="D62" s="88" t="s">
        <v>342</v>
      </c>
      <c r="E62" s="88" t="s">
        <v>345</v>
      </c>
      <c r="F62" s="88"/>
      <c r="G62" s="92">
        <v>0.7</v>
      </c>
      <c r="H62" s="158"/>
    </row>
    <row r="63" spans="1:9" s="231" customFormat="1" ht="32.25" customHeight="1" x14ac:dyDescent="0.2">
      <c r="A63" s="82">
        <v>44</v>
      </c>
      <c r="B63" s="91" t="s">
        <v>109</v>
      </c>
      <c r="C63" s="88" t="s">
        <v>33</v>
      </c>
      <c r="D63" s="88" t="s">
        <v>342</v>
      </c>
      <c r="E63" s="88" t="s">
        <v>345</v>
      </c>
      <c r="F63" s="88" t="s">
        <v>121</v>
      </c>
      <c r="G63" s="92">
        <v>0.7</v>
      </c>
      <c r="H63" s="158"/>
    </row>
    <row r="64" spans="1:9" s="20" customFormat="1" ht="41.25" customHeight="1" x14ac:dyDescent="0.2">
      <c r="A64" s="82">
        <v>45</v>
      </c>
      <c r="B64" s="91" t="s">
        <v>110</v>
      </c>
      <c r="C64" s="88" t="s">
        <v>33</v>
      </c>
      <c r="D64" s="88" t="s">
        <v>342</v>
      </c>
      <c r="E64" s="88" t="s">
        <v>345</v>
      </c>
      <c r="F64" s="88" t="s">
        <v>100</v>
      </c>
      <c r="G64" s="166">
        <v>0.7</v>
      </c>
      <c r="H64" s="161"/>
    </row>
    <row r="65" spans="1:8" s="231" customFormat="1" ht="81" customHeight="1" x14ac:dyDescent="0.2">
      <c r="A65" s="82">
        <v>46</v>
      </c>
      <c r="B65" s="91" t="s">
        <v>344</v>
      </c>
      <c r="C65" s="88" t="s">
        <v>33</v>
      </c>
      <c r="D65" s="88" t="s">
        <v>342</v>
      </c>
      <c r="E65" s="88" t="s">
        <v>346</v>
      </c>
      <c r="F65" s="88"/>
      <c r="G65" s="92">
        <v>0.7</v>
      </c>
      <c r="H65" s="158"/>
    </row>
    <row r="66" spans="1:8" s="231" customFormat="1" ht="32.25" customHeight="1" x14ac:dyDescent="0.2">
      <c r="A66" s="82">
        <v>47</v>
      </c>
      <c r="B66" s="91" t="s">
        <v>109</v>
      </c>
      <c r="C66" s="88" t="s">
        <v>33</v>
      </c>
      <c r="D66" s="88" t="s">
        <v>342</v>
      </c>
      <c r="E66" s="88" t="s">
        <v>346</v>
      </c>
      <c r="F66" s="88" t="s">
        <v>121</v>
      </c>
      <c r="G66" s="92">
        <v>0.7</v>
      </c>
      <c r="H66" s="158"/>
    </row>
    <row r="67" spans="1:8" s="20" customFormat="1" ht="41.25" customHeight="1" x14ac:dyDescent="0.2">
      <c r="A67" s="82">
        <v>48</v>
      </c>
      <c r="B67" s="91" t="s">
        <v>110</v>
      </c>
      <c r="C67" s="88" t="s">
        <v>33</v>
      </c>
      <c r="D67" s="88" t="s">
        <v>342</v>
      </c>
      <c r="E67" s="88" t="s">
        <v>346</v>
      </c>
      <c r="F67" s="88" t="s">
        <v>100</v>
      </c>
      <c r="G67" s="166">
        <v>0.7</v>
      </c>
      <c r="H67" s="161"/>
    </row>
    <row r="68" spans="1:8" ht="30" customHeight="1" x14ac:dyDescent="0.2">
      <c r="A68" s="82">
        <v>49</v>
      </c>
      <c r="B68" s="87" t="s">
        <v>113</v>
      </c>
      <c r="C68" s="89" t="s">
        <v>33</v>
      </c>
      <c r="D68" s="89" t="s">
        <v>125</v>
      </c>
      <c r="E68" s="89"/>
      <c r="F68" s="89"/>
      <c r="G68" s="90">
        <v>63.5</v>
      </c>
      <c r="H68" s="158"/>
    </row>
    <row r="69" spans="1:8" ht="23.25" customHeight="1" x14ac:dyDescent="0.2">
      <c r="A69" s="82">
        <v>50</v>
      </c>
      <c r="B69" s="91" t="s">
        <v>114</v>
      </c>
      <c r="C69" s="88" t="s">
        <v>33</v>
      </c>
      <c r="D69" s="88" t="s">
        <v>126</v>
      </c>
      <c r="E69" s="88"/>
      <c r="F69" s="88"/>
      <c r="G69" s="92">
        <v>63.5</v>
      </c>
      <c r="H69" s="158"/>
    </row>
    <row r="70" spans="1:8" ht="25.5" x14ac:dyDescent="0.2">
      <c r="A70" s="82">
        <v>51</v>
      </c>
      <c r="B70" s="91" t="s">
        <v>157</v>
      </c>
      <c r="C70" s="88" t="s">
        <v>33</v>
      </c>
      <c r="D70" s="88" t="s">
        <v>126</v>
      </c>
      <c r="E70" s="88" t="s">
        <v>213</v>
      </c>
      <c r="F70" s="88"/>
      <c r="G70" s="92">
        <v>63.5</v>
      </c>
      <c r="H70" s="158"/>
    </row>
    <row r="71" spans="1:8" s="21" customFormat="1" ht="25.5" x14ac:dyDescent="0.2">
      <c r="A71" s="82">
        <v>52</v>
      </c>
      <c r="B71" s="91" t="s">
        <v>158</v>
      </c>
      <c r="C71" s="88" t="s">
        <v>33</v>
      </c>
      <c r="D71" s="88" t="s">
        <v>126</v>
      </c>
      <c r="E71" s="88" t="s">
        <v>214</v>
      </c>
      <c r="F71" s="88"/>
      <c r="G71" s="92">
        <v>63.5</v>
      </c>
      <c r="H71" s="159"/>
    </row>
    <row r="72" spans="1:8" ht="55.5" customHeight="1" x14ac:dyDescent="0.2">
      <c r="A72" s="82">
        <v>53</v>
      </c>
      <c r="B72" s="91" t="s">
        <v>173</v>
      </c>
      <c r="C72" s="88" t="s">
        <v>33</v>
      </c>
      <c r="D72" s="88" t="s">
        <v>126</v>
      </c>
      <c r="E72" s="88" t="s">
        <v>219</v>
      </c>
      <c r="F72" s="88" t="s">
        <v>116</v>
      </c>
      <c r="G72" s="92">
        <v>63.5</v>
      </c>
      <c r="H72" s="158"/>
    </row>
    <row r="73" spans="1:8" s="103" customFormat="1" ht="76.5" customHeight="1" x14ac:dyDescent="0.2">
      <c r="A73" s="82">
        <v>54</v>
      </c>
      <c r="B73" s="91" t="s">
        <v>105</v>
      </c>
      <c r="C73" s="88" t="s">
        <v>33</v>
      </c>
      <c r="D73" s="88" t="s">
        <v>126</v>
      </c>
      <c r="E73" s="88" t="s">
        <v>219</v>
      </c>
      <c r="F73" s="88" t="s">
        <v>117</v>
      </c>
      <c r="G73" s="92">
        <v>48.7</v>
      </c>
      <c r="H73" s="160"/>
    </row>
    <row r="74" spans="1:8" s="103" customFormat="1" ht="29.25" customHeight="1" x14ac:dyDescent="0.2">
      <c r="A74" s="82">
        <v>55</v>
      </c>
      <c r="B74" s="91" t="s">
        <v>106</v>
      </c>
      <c r="C74" s="88" t="s">
        <v>33</v>
      </c>
      <c r="D74" s="88" t="s">
        <v>126</v>
      </c>
      <c r="E74" s="88" t="s">
        <v>219</v>
      </c>
      <c r="F74" s="88" t="s">
        <v>39</v>
      </c>
      <c r="G74" s="166">
        <v>48.7</v>
      </c>
      <c r="H74" s="160"/>
    </row>
    <row r="75" spans="1:8" s="103" customFormat="1" ht="28.5" customHeight="1" x14ac:dyDescent="0.2">
      <c r="A75" s="82">
        <v>56</v>
      </c>
      <c r="B75" s="91" t="s">
        <v>109</v>
      </c>
      <c r="C75" s="88" t="s">
        <v>33</v>
      </c>
      <c r="D75" s="88" t="s">
        <v>126</v>
      </c>
      <c r="E75" s="88" t="s">
        <v>219</v>
      </c>
      <c r="F75" s="88" t="s">
        <v>121</v>
      </c>
      <c r="G75" s="92">
        <v>14.8</v>
      </c>
      <c r="H75" s="160"/>
    </row>
    <row r="76" spans="1:8" ht="38.25" x14ac:dyDescent="0.2">
      <c r="A76" s="82">
        <v>57</v>
      </c>
      <c r="B76" s="91" t="s">
        <v>110</v>
      </c>
      <c r="C76" s="88" t="s">
        <v>33</v>
      </c>
      <c r="D76" s="88" t="s">
        <v>126</v>
      </c>
      <c r="E76" s="88" t="s">
        <v>219</v>
      </c>
      <c r="F76" s="88" t="s">
        <v>100</v>
      </c>
      <c r="G76" s="166">
        <v>14.8</v>
      </c>
      <c r="H76" s="158"/>
    </row>
    <row r="77" spans="1:8" s="20" customFormat="1" ht="25.5" x14ac:dyDescent="0.2">
      <c r="A77" s="82">
        <v>58</v>
      </c>
      <c r="B77" s="94" t="s">
        <v>161</v>
      </c>
      <c r="C77" s="95" t="s">
        <v>33</v>
      </c>
      <c r="D77" s="89" t="s">
        <v>162</v>
      </c>
      <c r="E77" s="88"/>
      <c r="F77" s="88"/>
      <c r="G77" s="90">
        <v>47.2</v>
      </c>
      <c r="H77" s="161"/>
    </row>
    <row r="78" spans="1:8" ht="21" customHeight="1" x14ac:dyDescent="0.2">
      <c r="A78" s="82">
        <v>59</v>
      </c>
      <c r="B78" s="87" t="s">
        <v>85</v>
      </c>
      <c r="C78" s="95" t="s">
        <v>33</v>
      </c>
      <c r="D78" s="89" t="s">
        <v>94</v>
      </c>
      <c r="E78" s="89"/>
      <c r="F78" s="89"/>
      <c r="G78" s="90">
        <v>46.7</v>
      </c>
      <c r="H78" s="158"/>
    </row>
    <row r="79" spans="1:8" ht="63.75" x14ac:dyDescent="0.2">
      <c r="A79" s="82">
        <v>60</v>
      </c>
      <c r="B79" s="96" t="s">
        <v>220</v>
      </c>
      <c r="C79" s="97" t="s">
        <v>33</v>
      </c>
      <c r="D79" s="88" t="s">
        <v>94</v>
      </c>
      <c r="E79" s="88" t="s">
        <v>221</v>
      </c>
      <c r="F79" s="88"/>
      <c r="G79" s="92">
        <v>46.7</v>
      </c>
      <c r="H79" s="158"/>
    </row>
    <row r="80" spans="1:8" ht="25.5" x14ac:dyDescent="0.2">
      <c r="A80" s="82">
        <v>61</v>
      </c>
      <c r="B80" s="96" t="s">
        <v>163</v>
      </c>
      <c r="C80" s="97" t="s">
        <v>33</v>
      </c>
      <c r="D80" s="88" t="s">
        <v>94</v>
      </c>
      <c r="E80" s="88" t="s">
        <v>222</v>
      </c>
      <c r="F80" s="88"/>
      <c r="G80" s="208">
        <v>46.7</v>
      </c>
      <c r="H80" s="158"/>
    </row>
    <row r="81" spans="1:9" ht="102" x14ac:dyDescent="0.2">
      <c r="A81" s="82">
        <v>62</v>
      </c>
      <c r="B81" s="96" t="s">
        <v>177</v>
      </c>
      <c r="C81" s="97" t="s">
        <v>33</v>
      </c>
      <c r="D81" s="88" t="s">
        <v>94</v>
      </c>
      <c r="E81" s="88" t="s">
        <v>223</v>
      </c>
      <c r="F81" s="88"/>
      <c r="G81" s="92">
        <v>29.2</v>
      </c>
      <c r="H81" s="158"/>
    </row>
    <row r="82" spans="1:9" ht="29.25" customHeight="1" x14ac:dyDescent="0.2">
      <c r="A82" s="82">
        <v>63</v>
      </c>
      <c r="B82" s="91" t="s">
        <v>109</v>
      </c>
      <c r="C82" s="97" t="s">
        <v>33</v>
      </c>
      <c r="D82" s="88" t="s">
        <v>94</v>
      </c>
      <c r="E82" s="88" t="s">
        <v>223</v>
      </c>
      <c r="F82" s="88" t="s">
        <v>121</v>
      </c>
      <c r="G82" s="92">
        <v>29.2</v>
      </c>
      <c r="H82" s="158"/>
    </row>
    <row r="83" spans="1:9" ht="48" customHeight="1" x14ac:dyDescent="0.2">
      <c r="A83" s="82">
        <v>64</v>
      </c>
      <c r="B83" s="91" t="s">
        <v>110</v>
      </c>
      <c r="C83" s="97" t="s">
        <v>33</v>
      </c>
      <c r="D83" s="88" t="s">
        <v>94</v>
      </c>
      <c r="E83" s="88" t="s">
        <v>223</v>
      </c>
      <c r="F83" s="88" t="s">
        <v>100</v>
      </c>
      <c r="G83" s="167">
        <v>29.2</v>
      </c>
      <c r="H83" s="158"/>
    </row>
    <row r="84" spans="1:9" s="150" customFormat="1" ht="114.75" x14ac:dyDescent="0.2">
      <c r="A84" s="82">
        <v>65</v>
      </c>
      <c r="B84" s="96" t="s">
        <v>277</v>
      </c>
      <c r="C84" s="97" t="s">
        <v>33</v>
      </c>
      <c r="D84" s="88" t="s">
        <v>94</v>
      </c>
      <c r="E84" s="88" t="s">
        <v>272</v>
      </c>
      <c r="F84" s="88"/>
      <c r="G84" s="92">
        <v>16.7</v>
      </c>
      <c r="H84" s="158"/>
      <c r="I84" s="211"/>
    </row>
    <row r="85" spans="1:9" s="150" customFormat="1" ht="29.25" customHeight="1" x14ac:dyDescent="0.2">
      <c r="A85" s="82">
        <v>66</v>
      </c>
      <c r="B85" s="91" t="s">
        <v>109</v>
      </c>
      <c r="C85" s="97" t="s">
        <v>33</v>
      </c>
      <c r="D85" s="88" t="s">
        <v>94</v>
      </c>
      <c r="E85" s="88" t="s">
        <v>272</v>
      </c>
      <c r="F85" s="88" t="s">
        <v>121</v>
      </c>
      <c r="G85" s="92">
        <v>16.7</v>
      </c>
      <c r="H85" s="158"/>
      <c r="I85" s="211"/>
    </row>
    <row r="86" spans="1:9" s="150" customFormat="1" ht="48" customHeight="1" x14ac:dyDescent="0.2">
      <c r="A86" s="82">
        <v>67</v>
      </c>
      <c r="B86" s="91" t="s">
        <v>110</v>
      </c>
      <c r="C86" s="97" t="s">
        <v>33</v>
      </c>
      <c r="D86" s="88" t="s">
        <v>94</v>
      </c>
      <c r="E86" s="88" t="s">
        <v>272</v>
      </c>
      <c r="F86" s="88" t="s">
        <v>100</v>
      </c>
      <c r="G86" s="167">
        <v>16.7</v>
      </c>
      <c r="H86" s="158"/>
      <c r="I86" s="211"/>
    </row>
    <row r="87" spans="1:9" s="148" customFormat="1" ht="102" x14ac:dyDescent="0.2">
      <c r="A87" s="82">
        <v>68</v>
      </c>
      <c r="B87" s="96" t="s">
        <v>271</v>
      </c>
      <c r="C87" s="97" t="s">
        <v>33</v>
      </c>
      <c r="D87" s="88" t="s">
        <v>94</v>
      </c>
      <c r="E87" s="88" t="s">
        <v>276</v>
      </c>
      <c r="F87" s="88"/>
      <c r="G87" s="92">
        <v>0.8</v>
      </c>
      <c r="H87" s="158"/>
      <c r="I87" s="211"/>
    </row>
    <row r="88" spans="1:9" s="148" customFormat="1" ht="29.25" customHeight="1" x14ac:dyDescent="0.2">
      <c r="A88" s="82">
        <v>69</v>
      </c>
      <c r="B88" s="91" t="s">
        <v>109</v>
      </c>
      <c r="C88" s="97" t="s">
        <v>33</v>
      </c>
      <c r="D88" s="88" t="s">
        <v>94</v>
      </c>
      <c r="E88" s="88" t="s">
        <v>276</v>
      </c>
      <c r="F88" s="88" t="s">
        <v>121</v>
      </c>
      <c r="G88" s="92">
        <v>0.8</v>
      </c>
      <c r="H88" s="158"/>
      <c r="I88" s="211"/>
    </row>
    <row r="89" spans="1:9" s="148" customFormat="1" ht="48" customHeight="1" x14ac:dyDescent="0.2">
      <c r="A89" s="82">
        <v>70</v>
      </c>
      <c r="B89" s="91" t="s">
        <v>110</v>
      </c>
      <c r="C89" s="97" t="s">
        <v>33</v>
      </c>
      <c r="D89" s="88" t="s">
        <v>94</v>
      </c>
      <c r="E89" s="88" t="s">
        <v>276</v>
      </c>
      <c r="F89" s="88" t="s">
        <v>100</v>
      </c>
      <c r="G89" s="167">
        <v>0.8</v>
      </c>
      <c r="H89" s="158"/>
      <c r="I89" s="211"/>
    </row>
    <row r="90" spans="1:9" s="191" customFormat="1" ht="30" customHeight="1" x14ac:dyDescent="0.2">
      <c r="A90" s="82">
        <v>71</v>
      </c>
      <c r="B90" s="87" t="s">
        <v>298</v>
      </c>
      <c r="C90" s="95" t="s">
        <v>33</v>
      </c>
      <c r="D90" s="89" t="s">
        <v>297</v>
      </c>
      <c r="E90" s="89"/>
      <c r="F90" s="89"/>
      <c r="G90" s="90">
        <v>0.5</v>
      </c>
      <c r="H90" s="158"/>
      <c r="I90" s="211"/>
    </row>
    <row r="91" spans="1:9" s="191" customFormat="1" ht="51" x14ac:dyDescent="0.2">
      <c r="A91" s="82">
        <v>72</v>
      </c>
      <c r="B91" s="96" t="s">
        <v>295</v>
      </c>
      <c r="C91" s="97" t="s">
        <v>33</v>
      </c>
      <c r="D91" s="88" t="s">
        <v>297</v>
      </c>
      <c r="E91" s="88" t="s">
        <v>221</v>
      </c>
      <c r="F91" s="88"/>
      <c r="G91" s="92">
        <v>0.5</v>
      </c>
      <c r="H91" s="158"/>
      <c r="I91" s="211"/>
    </row>
    <row r="92" spans="1:9" s="191" customFormat="1" ht="25.5" x14ac:dyDescent="0.2">
      <c r="A92" s="82">
        <v>73</v>
      </c>
      <c r="B92" s="96" t="s">
        <v>163</v>
      </c>
      <c r="C92" s="97" t="s">
        <v>33</v>
      </c>
      <c r="D92" s="88" t="s">
        <v>297</v>
      </c>
      <c r="E92" s="88" t="s">
        <v>222</v>
      </c>
      <c r="F92" s="88"/>
      <c r="G92" s="208">
        <v>0.5</v>
      </c>
      <c r="H92" s="158"/>
      <c r="I92" s="211"/>
    </row>
    <row r="93" spans="1:9" s="191" customFormat="1" ht="117" customHeight="1" x14ac:dyDescent="0.2">
      <c r="A93" s="82">
        <v>74</v>
      </c>
      <c r="B93" s="96" t="s">
        <v>302</v>
      </c>
      <c r="C93" s="97" t="s">
        <v>33</v>
      </c>
      <c r="D93" s="88" t="s">
        <v>297</v>
      </c>
      <c r="E93" s="88" t="s">
        <v>299</v>
      </c>
      <c r="F93" s="88"/>
      <c r="G93" s="92">
        <v>0.5</v>
      </c>
      <c r="H93" s="158"/>
      <c r="I93" s="211"/>
    </row>
    <row r="94" spans="1:9" s="191" customFormat="1" ht="29.25" customHeight="1" x14ac:dyDescent="0.2">
      <c r="A94" s="82">
        <v>75</v>
      </c>
      <c r="B94" s="91" t="s">
        <v>109</v>
      </c>
      <c r="C94" s="97" t="s">
        <v>33</v>
      </c>
      <c r="D94" s="88" t="s">
        <v>297</v>
      </c>
      <c r="E94" s="88" t="s">
        <v>299</v>
      </c>
      <c r="F94" s="88" t="s">
        <v>121</v>
      </c>
      <c r="G94" s="92">
        <v>0.5</v>
      </c>
      <c r="H94" s="158"/>
      <c r="I94" s="211"/>
    </row>
    <row r="95" spans="1:9" s="20" customFormat="1" ht="42" customHeight="1" x14ac:dyDescent="0.2">
      <c r="A95" s="82">
        <v>76</v>
      </c>
      <c r="B95" s="91" t="s">
        <v>110</v>
      </c>
      <c r="C95" s="97" t="s">
        <v>33</v>
      </c>
      <c r="D95" s="88" t="s">
        <v>297</v>
      </c>
      <c r="E95" s="88" t="s">
        <v>299</v>
      </c>
      <c r="F95" s="88" t="s">
        <v>100</v>
      </c>
      <c r="G95" s="167">
        <v>0.5</v>
      </c>
      <c r="H95" s="161"/>
    </row>
    <row r="96" spans="1:9" x14ac:dyDescent="0.2">
      <c r="A96" s="82">
        <v>77</v>
      </c>
      <c r="B96" s="87" t="s">
        <v>164</v>
      </c>
      <c r="C96" s="95" t="s">
        <v>33</v>
      </c>
      <c r="D96" s="89" t="s">
        <v>165</v>
      </c>
      <c r="E96" s="89"/>
      <c r="F96" s="89"/>
      <c r="G96" s="90">
        <v>1408</v>
      </c>
      <c r="H96" s="158"/>
    </row>
    <row r="97" spans="1:10" x14ac:dyDescent="0.2">
      <c r="A97" s="82">
        <v>78</v>
      </c>
      <c r="B97" s="87" t="s">
        <v>89</v>
      </c>
      <c r="C97" s="95" t="s">
        <v>33</v>
      </c>
      <c r="D97" s="89" t="s">
        <v>97</v>
      </c>
      <c r="E97" s="89"/>
      <c r="F97" s="89"/>
      <c r="G97" s="90">
        <v>1408</v>
      </c>
      <c r="H97" s="158"/>
    </row>
    <row r="98" spans="1:10" s="103" customFormat="1" ht="66.75" customHeight="1" x14ac:dyDescent="0.2">
      <c r="A98" s="82">
        <v>79</v>
      </c>
      <c r="B98" s="96" t="s">
        <v>224</v>
      </c>
      <c r="C98" s="97" t="s">
        <v>33</v>
      </c>
      <c r="D98" s="88" t="s">
        <v>97</v>
      </c>
      <c r="E98" s="88" t="s">
        <v>221</v>
      </c>
      <c r="F98" s="88"/>
      <c r="G98" s="92">
        <v>1408</v>
      </c>
      <c r="H98" s="160"/>
    </row>
    <row r="99" spans="1:10" ht="29.25" customHeight="1" x14ac:dyDescent="0.2">
      <c r="A99" s="82">
        <v>80</v>
      </c>
      <c r="B99" s="96" t="s">
        <v>166</v>
      </c>
      <c r="C99" s="97" t="s">
        <v>33</v>
      </c>
      <c r="D99" s="88" t="s">
        <v>97</v>
      </c>
      <c r="E99" s="88" t="s">
        <v>225</v>
      </c>
      <c r="F99" s="88"/>
      <c r="G99" s="170">
        <v>1408</v>
      </c>
      <c r="H99" s="158"/>
    </row>
    <row r="100" spans="1:10" s="113" customFormat="1" ht="29.25" customHeight="1" x14ac:dyDescent="0.2">
      <c r="A100" s="82">
        <v>81</v>
      </c>
      <c r="B100" s="91" t="s">
        <v>226</v>
      </c>
      <c r="C100" s="97" t="s">
        <v>33</v>
      </c>
      <c r="D100" s="88" t="s">
        <v>97</v>
      </c>
      <c r="E100" s="88" t="s">
        <v>227</v>
      </c>
      <c r="F100" s="88"/>
      <c r="G100" s="92">
        <v>79.400000000000006</v>
      </c>
      <c r="H100" s="158"/>
      <c r="I100" s="211"/>
    </row>
    <row r="101" spans="1:10" s="113" customFormat="1" ht="32.25" customHeight="1" x14ac:dyDescent="0.2">
      <c r="A101" s="82">
        <v>82</v>
      </c>
      <c r="B101" s="91" t="s">
        <v>109</v>
      </c>
      <c r="C101" s="97" t="s">
        <v>33</v>
      </c>
      <c r="D101" s="88" t="s">
        <v>97</v>
      </c>
      <c r="E101" s="88" t="s">
        <v>227</v>
      </c>
      <c r="F101" s="88" t="s">
        <v>121</v>
      </c>
      <c r="G101" s="92">
        <v>79.400000000000006</v>
      </c>
      <c r="H101" s="158"/>
      <c r="I101" s="211"/>
    </row>
    <row r="102" spans="1:10" s="113" customFormat="1" ht="28.5" customHeight="1" x14ac:dyDescent="0.2">
      <c r="A102" s="82">
        <v>83</v>
      </c>
      <c r="B102" s="91" t="s">
        <v>110</v>
      </c>
      <c r="C102" s="97" t="s">
        <v>33</v>
      </c>
      <c r="D102" s="88" t="s">
        <v>97</v>
      </c>
      <c r="E102" s="88" t="s">
        <v>227</v>
      </c>
      <c r="F102" s="88" t="s">
        <v>100</v>
      </c>
      <c r="G102" s="166">
        <v>79.400000000000006</v>
      </c>
      <c r="H102" s="158"/>
      <c r="I102" s="211"/>
      <c r="J102" s="226" t="s">
        <v>333</v>
      </c>
    </row>
    <row r="103" spans="1:10" s="113" customFormat="1" ht="119.25" customHeight="1" x14ac:dyDescent="0.2">
      <c r="A103" s="82">
        <v>84</v>
      </c>
      <c r="B103" s="91" t="s">
        <v>338</v>
      </c>
      <c r="C103" s="97" t="s">
        <v>33</v>
      </c>
      <c r="D103" s="88" t="s">
        <v>97</v>
      </c>
      <c r="E103" s="88" t="s">
        <v>293</v>
      </c>
      <c r="F103" s="88"/>
      <c r="G103" s="92">
        <v>174.9</v>
      </c>
      <c r="H103" s="158"/>
      <c r="I103" s="211"/>
    </row>
    <row r="104" spans="1:10" s="113" customFormat="1" ht="32.25" customHeight="1" x14ac:dyDescent="0.2">
      <c r="A104" s="82">
        <v>85</v>
      </c>
      <c r="B104" s="91" t="s">
        <v>109</v>
      </c>
      <c r="C104" s="97" t="s">
        <v>33</v>
      </c>
      <c r="D104" s="88" t="s">
        <v>97</v>
      </c>
      <c r="E104" s="88" t="s">
        <v>293</v>
      </c>
      <c r="F104" s="88" t="s">
        <v>121</v>
      </c>
      <c r="G104" s="92">
        <v>174.9</v>
      </c>
      <c r="H104" s="158"/>
      <c r="I104" s="211"/>
    </row>
    <row r="105" spans="1:10" s="113" customFormat="1" ht="28.5" customHeight="1" x14ac:dyDescent="0.2">
      <c r="A105" s="82">
        <v>86</v>
      </c>
      <c r="B105" s="91" t="s">
        <v>110</v>
      </c>
      <c r="C105" s="97" t="s">
        <v>33</v>
      </c>
      <c r="D105" s="88" t="s">
        <v>97</v>
      </c>
      <c r="E105" s="88" t="s">
        <v>293</v>
      </c>
      <c r="F105" s="88" t="s">
        <v>100</v>
      </c>
      <c r="G105" s="166">
        <v>174.9</v>
      </c>
      <c r="H105" s="158"/>
      <c r="I105" s="211"/>
    </row>
    <row r="106" spans="1:10" s="113" customFormat="1" ht="118.5" customHeight="1" x14ac:dyDescent="0.2">
      <c r="A106" s="82">
        <v>87</v>
      </c>
      <c r="B106" s="91" t="s">
        <v>340</v>
      </c>
      <c r="C106" s="97" t="s">
        <v>33</v>
      </c>
      <c r="D106" s="88" t="s">
        <v>97</v>
      </c>
      <c r="E106" s="88" t="s">
        <v>294</v>
      </c>
      <c r="F106" s="88"/>
      <c r="G106" s="92">
        <v>2.2000000000000002</v>
      </c>
      <c r="H106" s="158"/>
      <c r="I106" s="211"/>
    </row>
    <row r="107" spans="1:10" s="113" customFormat="1" ht="32.25" customHeight="1" x14ac:dyDescent="0.2">
      <c r="A107" s="82">
        <v>88</v>
      </c>
      <c r="B107" s="91" t="s">
        <v>109</v>
      </c>
      <c r="C107" s="97" t="s">
        <v>33</v>
      </c>
      <c r="D107" s="88" t="s">
        <v>97</v>
      </c>
      <c r="E107" s="88" t="s">
        <v>294</v>
      </c>
      <c r="F107" s="88" t="s">
        <v>121</v>
      </c>
      <c r="G107" s="92">
        <v>2.2000000000000002</v>
      </c>
      <c r="H107" s="158"/>
      <c r="I107" s="211"/>
    </row>
    <row r="108" spans="1:10" s="113" customFormat="1" ht="28.5" customHeight="1" x14ac:dyDescent="0.2">
      <c r="A108" s="82">
        <v>89</v>
      </c>
      <c r="B108" s="91" t="s">
        <v>110</v>
      </c>
      <c r="C108" s="97" t="s">
        <v>33</v>
      </c>
      <c r="D108" s="88" t="s">
        <v>97</v>
      </c>
      <c r="E108" s="88" t="s">
        <v>294</v>
      </c>
      <c r="F108" s="88" t="s">
        <v>100</v>
      </c>
      <c r="G108" s="166">
        <v>2.2000000000000002</v>
      </c>
      <c r="H108" s="158"/>
      <c r="I108" s="211"/>
    </row>
    <row r="109" spans="1:10" s="225" customFormat="1" ht="119.25" customHeight="1" x14ac:dyDescent="0.2">
      <c r="A109" s="82">
        <v>90</v>
      </c>
      <c r="B109" s="91" t="s">
        <v>339</v>
      </c>
      <c r="C109" s="97" t="s">
        <v>33</v>
      </c>
      <c r="D109" s="88" t="s">
        <v>97</v>
      </c>
      <c r="E109" s="88" t="s">
        <v>330</v>
      </c>
      <c r="F109" s="88"/>
      <c r="G109" s="92">
        <v>1137.8</v>
      </c>
      <c r="H109" s="158"/>
    </row>
    <row r="110" spans="1:10" s="225" customFormat="1" ht="32.25" customHeight="1" x14ac:dyDescent="0.2">
      <c r="A110" s="82">
        <v>91</v>
      </c>
      <c r="B110" s="91" t="s">
        <v>109</v>
      </c>
      <c r="C110" s="97" t="s">
        <v>33</v>
      </c>
      <c r="D110" s="88" t="s">
        <v>97</v>
      </c>
      <c r="E110" s="88" t="s">
        <v>330</v>
      </c>
      <c r="F110" s="88" t="s">
        <v>121</v>
      </c>
      <c r="G110" s="92">
        <v>1137.8</v>
      </c>
      <c r="H110" s="158"/>
    </row>
    <row r="111" spans="1:10" s="225" customFormat="1" ht="28.5" customHeight="1" x14ac:dyDescent="0.2">
      <c r="A111" s="82">
        <v>92</v>
      </c>
      <c r="B111" s="91" t="s">
        <v>110</v>
      </c>
      <c r="C111" s="97" t="s">
        <v>33</v>
      </c>
      <c r="D111" s="88" t="s">
        <v>97</v>
      </c>
      <c r="E111" s="88" t="s">
        <v>330</v>
      </c>
      <c r="F111" s="88" t="s">
        <v>100</v>
      </c>
      <c r="G111" s="166">
        <v>1137.8</v>
      </c>
      <c r="H111" s="158"/>
    </row>
    <row r="112" spans="1:10" s="225" customFormat="1" ht="117.75" customHeight="1" x14ac:dyDescent="0.2">
      <c r="A112" s="82">
        <v>93</v>
      </c>
      <c r="B112" s="91" t="s">
        <v>332</v>
      </c>
      <c r="C112" s="97" t="s">
        <v>33</v>
      </c>
      <c r="D112" s="88" t="s">
        <v>97</v>
      </c>
      <c r="E112" s="88" t="s">
        <v>331</v>
      </c>
      <c r="F112" s="88"/>
      <c r="G112" s="92">
        <v>13.7</v>
      </c>
      <c r="H112" s="158"/>
    </row>
    <row r="113" spans="1:10" s="225" customFormat="1" ht="32.25" customHeight="1" x14ac:dyDescent="0.2">
      <c r="A113" s="82">
        <v>94</v>
      </c>
      <c r="B113" s="91" t="s">
        <v>109</v>
      </c>
      <c r="C113" s="97" t="s">
        <v>33</v>
      </c>
      <c r="D113" s="88" t="s">
        <v>97</v>
      </c>
      <c r="E113" s="88" t="s">
        <v>331</v>
      </c>
      <c r="F113" s="88" t="s">
        <v>121</v>
      </c>
      <c r="G113" s="92">
        <v>13.7</v>
      </c>
      <c r="H113" s="158"/>
    </row>
    <row r="114" spans="1:10" s="225" customFormat="1" ht="28.5" customHeight="1" x14ac:dyDescent="0.2">
      <c r="A114" s="82">
        <v>95</v>
      </c>
      <c r="B114" s="91" t="s">
        <v>110</v>
      </c>
      <c r="C114" s="97" t="s">
        <v>33</v>
      </c>
      <c r="D114" s="88" t="s">
        <v>97</v>
      </c>
      <c r="E114" s="88" t="s">
        <v>331</v>
      </c>
      <c r="F114" s="88" t="s">
        <v>100</v>
      </c>
      <c r="G114" s="166">
        <v>13.7</v>
      </c>
      <c r="H114" s="158"/>
    </row>
    <row r="115" spans="1:10" ht="20.25" customHeight="1" x14ac:dyDescent="0.2">
      <c r="A115" s="82">
        <v>96</v>
      </c>
      <c r="B115" s="87" t="s">
        <v>129</v>
      </c>
      <c r="C115" s="88" t="s">
        <v>33</v>
      </c>
      <c r="D115" s="89" t="s">
        <v>130</v>
      </c>
      <c r="E115" s="88"/>
      <c r="F115" s="88"/>
      <c r="G115" s="90">
        <v>343.40000000000003</v>
      </c>
      <c r="H115" s="158"/>
    </row>
    <row r="116" spans="1:10" ht="23.25" customHeight="1" x14ac:dyDescent="0.2">
      <c r="A116" s="82">
        <v>97</v>
      </c>
      <c r="B116" s="98" t="s">
        <v>69</v>
      </c>
      <c r="C116" s="88" t="s">
        <v>33</v>
      </c>
      <c r="D116" s="88" t="s">
        <v>95</v>
      </c>
      <c r="E116" s="88"/>
      <c r="F116" s="88"/>
      <c r="G116" s="92">
        <v>343.40000000000003</v>
      </c>
      <c r="H116" s="158"/>
    </row>
    <row r="117" spans="1:10" ht="60" customHeight="1" x14ac:dyDescent="0.2">
      <c r="A117" s="82">
        <v>98</v>
      </c>
      <c r="B117" s="91" t="s">
        <v>168</v>
      </c>
      <c r="C117" s="88" t="s">
        <v>33</v>
      </c>
      <c r="D117" s="88" t="s">
        <v>95</v>
      </c>
      <c r="E117" s="88" t="s">
        <v>221</v>
      </c>
      <c r="F117" s="88" t="s">
        <v>116</v>
      </c>
      <c r="G117" s="92">
        <v>343.40000000000003</v>
      </c>
      <c r="H117" s="158"/>
    </row>
    <row r="118" spans="1:10" ht="35.25" customHeight="1" x14ac:dyDescent="0.2">
      <c r="A118" s="82">
        <v>99</v>
      </c>
      <c r="B118" s="91" t="s">
        <v>167</v>
      </c>
      <c r="C118" s="88" t="s">
        <v>33</v>
      </c>
      <c r="D118" s="88" t="s">
        <v>95</v>
      </c>
      <c r="E118" s="88" t="s">
        <v>228</v>
      </c>
      <c r="F118" s="88" t="s">
        <v>116</v>
      </c>
      <c r="G118" s="170">
        <v>343.40000000000003</v>
      </c>
      <c r="H118" s="158"/>
    </row>
    <row r="119" spans="1:10" ht="77.25" customHeight="1" x14ac:dyDescent="0.2">
      <c r="A119" s="82">
        <v>100</v>
      </c>
      <c r="B119" s="96" t="s">
        <v>229</v>
      </c>
      <c r="C119" s="97" t="s">
        <v>33</v>
      </c>
      <c r="D119" s="88" t="s">
        <v>95</v>
      </c>
      <c r="E119" s="88" t="s">
        <v>230</v>
      </c>
      <c r="F119" s="88"/>
      <c r="G119" s="92">
        <v>271</v>
      </c>
      <c r="H119" s="158"/>
    </row>
    <row r="120" spans="1:10" s="103" customFormat="1" ht="30" customHeight="1" x14ac:dyDescent="0.2">
      <c r="A120" s="82">
        <v>101</v>
      </c>
      <c r="B120" s="91" t="s">
        <v>109</v>
      </c>
      <c r="C120" s="97" t="s">
        <v>33</v>
      </c>
      <c r="D120" s="88" t="s">
        <v>95</v>
      </c>
      <c r="E120" s="88" t="s">
        <v>230</v>
      </c>
      <c r="F120" s="88" t="s">
        <v>121</v>
      </c>
      <c r="G120" s="92">
        <v>271</v>
      </c>
      <c r="H120" s="160"/>
    </row>
    <row r="121" spans="1:10" ht="26.25" customHeight="1" x14ac:dyDescent="0.2">
      <c r="A121" s="82">
        <v>102</v>
      </c>
      <c r="B121" s="91" t="s">
        <v>110</v>
      </c>
      <c r="C121" s="97" t="s">
        <v>33</v>
      </c>
      <c r="D121" s="88" t="s">
        <v>95</v>
      </c>
      <c r="E121" s="88" t="s">
        <v>230</v>
      </c>
      <c r="F121" s="88" t="s">
        <v>100</v>
      </c>
      <c r="G121" s="166">
        <v>271</v>
      </c>
      <c r="H121" s="158"/>
    </row>
    <row r="122" spans="1:10" s="192" customFormat="1" ht="90.75" customHeight="1" x14ac:dyDescent="0.2">
      <c r="A122" s="82">
        <v>103</v>
      </c>
      <c r="B122" s="96" t="s">
        <v>304</v>
      </c>
      <c r="C122" s="97" t="s">
        <v>33</v>
      </c>
      <c r="D122" s="88" t="s">
        <v>95</v>
      </c>
      <c r="E122" s="88" t="s">
        <v>303</v>
      </c>
      <c r="F122" s="88"/>
      <c r="G122" s="92">
        <v>5.3</v>
      </c>
      <c r="H122" s="158"/>
      <c r="I122" s="211"/>
    </row>
    <row r="123" spans="1:10" s="103" customFormat="1" ht="27" customHeight="1" x14ac:dyDescent="0.2">
      <c r="A123" s="82">
        <v>104</v>
      </c>
      <c r="B123" s="91" t="s">
        <v>109</v>
      </c>
      <c r="C123" s="97" t="s">
        <v>33</v>
      </c>
      <c r="D123" s="88" t="s">
        <v>95</v>
      </c>
      <c r="E123" s="88" t="s">
        <v>303</v>
      </c>
      <c r="F123" s="88" t="s">
        <v>121</v>
      </c>
      <c r="G123" s="92">
        <v>5.3</v>
      </c>
      <c r="H123" s="160"/>
    </row>
    <row r="124" spans="1:10" s="192" customFormat="1" ht="26.25" customHeight="1" x14ac:dyDescent="0.2">
      <c r="A124" s="82">
        <v>105</v>
      </c>
      <c r="B124" s="91" t="s">
        <v>110</v>
      </c>
      <c r="C124" s="97" t="s">
        <v>33</v>
      </c>
      <c r="D124" s="88" t="s">
        <v>95</v>
      </c>
      <c r="E124" s="88" t="s">
        <v>303</v>
      </c>
      <c r="F124" s="88" t="s">
        <v>100</v>
      </c>
      <c r="G124" s="166">
        <v>5.3</v>
      </c>
      <c r="H124" s="158"/>
      <c r="I124" s="211"/>
      <c r="J124" s="221"/>
    </row>
    <row r="125" spans="1:10" s="123" customFormat="1" ht="91.5" customHeight="1" x14ac:dyDescent="0.2">
      <c r="A125" s="82">
        <v>106</v>
      </c>
      <c r="B125" s="96" t="s">
        <v>244</v>
      </c>
      <c r="C125" s="97" t="s">
        <v>33</v>
      </c>
      <c r="D125" s="88" t="s">
        <v>95</v>
      </c>
      <c r="E125" s="88" t="s">
        <v>243</v>
      </c>
      <c r="F125" s="88"/>
      <c r="G125" s="92">
        <v>67.099999999999994</v>
      </c>
      <c r="H125" s="158"/>
      <c r="I125" s="211"/>
    </row>
    <row r="126" spans="1:10" s="103" customFormat="1" ht="30" customHeight="1" x14ac:dyDescent="0.2">
      <c r="A126" s="82">
        <v>107</v>
      </c>
      <c r="B126" s="91" t="s">
        <v>109</v>
      </c>
      <c r="C126" s="97" t="s">
        <v>33</v>
      </c>
      <c r="D126" s="88" t="s">
        <v>95</v>
      </c>
      <c r="E126" s="88" t="s">
        <v>243</v>
      </c>
      <c r="F126" s="88" t="s">
        <v>121</v>
      </c>
      <c r="G126" s="92">
        <v>67.099999999999994</v>
      </c>
      <c r="H126" s="160"/>
    </row>
    <row r="127" spans="1:10" s="123" customFormat="1" ht="26.25" customHeight="1" x14ac:dyDescent="0.2">
      <c r="A127" s="82">
        <v>108</v>
      </c>
      <c r="B127" s="91" t="s">
        <v>110</v>
      </c>
      <c r="C127" s="97" t="s">
        <v>33</v>
      </c>
      <c r="D127" s="88" t="s">
        <v>95</v>
      </c>
      <c r="E127" s="88" t="s">
        <v>242</v>
      </c>
      <c r="F127" s="88" t="s">
        <v>100</v>
      </c>
      <c r="G127" s="166">
        <v>67.099999999999994</v>
      </c>
      <c r="H127" s="158"/>
      <c r="I127" s="211"/>
    </row>
    <row r="128" spans="1:10" ht="18.75" customHeight="1" x14ac:dyDescent="0.2">
      <c r="A128" s="82">
        <v>109</v>
      </c>
      <c r="B128" s="99" t="s">
        <v>92</v>
      </c>
      <c r="C128" s="89" t="s">
        <v>33</v>
      </c>
      <c r="D128" s="89" t="s">
        <v>134</v>
      </c>
      <c r="E128" s="89"/>
      <c r="F128" s="89"/>
      <c r="G128" s="220">
        <v>2244.6</v>
      </c>
      <c r="H128" s="158"/>
    </row>
    <row r="129" spans="1:11" x14ac:dyDescent="0.2">
      <c r="A129" s="82">
        <v>110</v>
      </c>
      <c r="B129" s="100" t="s">
        <v>73</v>
      </c>
      <c r="C129" s="88" t="s">
        <v>33</v>
      </c>
      <c r="D129" s="88" t="s">
        <v>133</v>
      </c>
      <c r="E129" s="88"/>
      <c r="F129" s="88"/>
      <c r="G129" s="92">
        <v>2244.6</v>
      </c>
      <c r="H129" s="158"/>
    </row>
    <row r="130" spans="1:11" ht="30.75" customHeight="1" x14ac:dyDescent="0.2">
      <c r="A130" s="82">
        <v>111</v>
      </c>
      <c r="B130" s="91" t="s">
        <v>132</v>
      </c>
      <c r="C130" s="88" t="s">
        <v>33</v>
      </c>
      <c r="D130" s="88" t="s">
        <v>133</v>
      </c>
      <c r="E130" s="88" t="s">
        <v>231</v>
      </c>
      <c r="F130" s="88" t="s">
        <v>116</v>
      </c>
      <c r="G130" s="92">
        <v>2244.6</v>
      </c>
      <c r="H130" s="158"/>
    </row>
    <row r="131" spans="1:11" ht="21" customHeight="1" x14ac:dyDescent="0.2">
      <c r="A131" s="82">
        <v>112</v>
      </c>
      <c r="B131" s="91" t="s">
        <v>131</v>
      </c>
      <c r="C131" s="88" t="s">
        <v>33</v>
      </c>
      <c r="D131" s="88" t="s">
        <v>133</v>
      </c>
      <c r="E131" s="88" t="s">
        <v>232</v>
      </c>
      <c r="F131" s="88" t="s">
        <v>116</v>
      </c>
      <c r="G131" s="92">
        <v>2244.6</v>
      </c>
      <c r="H131" s="158"/>
      <c r="I131" s="216"/>
      <c r="J131" s="216"/>
      <c r="K131" s="216"/>
    </row>
    <row r="132" spans="1:11" s="219" customFormat="1" ht="81" customHeight="1" x14ac:dyDescent="0.2">
      <c r="A132" s="82">
        <v>113</v>
      </c>
      <c r="B132" s="91" t="s">
        <v>315</v>
      </c>
      <c r="C132" s="88" t="s">
        <v>33</v>
      </c>
      <c r="D132" s="88" t="s">
        <v>133</v>
      </c>
      <c r="E132" s="88" t="s">
        <v>311</v>
      </c>
      <c r="F132" s="88" t="s">
        <v>116</v>
      </c>
      <c r="G132" s="92">
        <v>2244.6</v>
      </c>
      <c r="H132" s="158"/>
    </row>
    <row r="133" spans="1:11" s="219" customFormat="1" ht="26.25" customHeight="1" x14ac:dyDescent="0.2">
      <c r="A133" s="82">
        <v>114</v>
      </c>
      <c r="B133" s="91" t="s">
        <v>314</v>
      </c>
      <c r="C133" s="88" t="s">
        <v>33</v>
      </c>
      <c r="D133" s="88" t="s">
        <v>133</v>
      </c>
      <c r="E133" s="88" t="s">
        <v>311</v>
      </c>
      <c r="F133" s="88" t="s">
        <v>312</v>
      </c>
      <c r="G133" s="92">
        <v>2244.6</v>
      </c>
      <c r="H133" s="158"/>
    </row>
    <row r="134" spans="1:11" s="20" customFormat="1" ht="24.75" customHeight="1" x14ac:dyDescent="0.2">
      <c r="A134" s="82">
        <v>115</v>
      </c>
      <c r="B134" s="91" t="s">
        <v>48</v>
      </c>
      <c r="C134" s="88" t="s">
        <v>33</v>
      </c>
      <c r="D134" s="88" t="s">
        <v>133</v>
      </c>
      <c r="E134" s="88" t="s">
        <v>311</v>
      </c>
      <c r="F134" s="88" t="s">
        <v>313</v>
      </c>
      <c r="G134" s="166">
        <v>2244.6</v>
      </c>
      <c r="H134" s="161"/>
    </row>
    <row r="135" spans="1:11" ht="27.75" customHeight="1" x14ac:dyDescent="0.2">
      <c r="A135" s="82">
        <v>116</v>
      </c>
      <c r="B135" s="101" t="s">
        <v>115</v>
      </c>
      <c r="C135" s="95" t="s">
        <v>33</v>
      </c>
      <c r="D135" s="89" t="s">
        <v>127</v>
      </c>
      <c r="E135" s="89"/>
      <c r="F135" s="89"/>
      <c r="G135" s="90">
        <v>23</v>
      </c>
      <c r="H135" s="158"/>
    </row>
    <row r="136" spans="1:11" ht="20.25" customHeight="1" x14ac:dyDescent="0.2">
      <c r="A136" s="82">
        <v>117</v>
      </c>
      <c r="B136" s="101" t="s">
        <v>91</v>
      </c>
      <c r="C136" s="95" t="s">
        <v>33</v>
      </c>
      <c r="D136" s="89" t="s">
        <v>96</v>
      </c>
      <c r="E136" s="89"/>
      <c r="F136" s="89"/>
      <c r="G136" s="90">
        <v>23</v>
      </c>
      <c r="H136" s="158"/>
    </row>
    <row r="137" spans="1:11" ht="58.5" customHeight="1" x14ac:dyDescent="0.2">
      <c r="A137" s="82">
        <v>118</v>
      </c>
      <c r="B137" s="91" t="s">
        <v>168</v>
      </c>
      <c r="C137" s="88" t="s">
        <v>33</v>
      </c>
      <c r="D137" s="88" t="s">
        <v>96</v>
      </c>
      <c r="E137" s="88" t="s">
        <v>221</v>
      </c>
      <c r="F137" s="88"/>
      <c r="G137" s="92">
        <v>23</v>
      </c>
      <c r="H137" s="158"/>
    </row>
    <row r="138" spans="1:11" ht="27" customHeight="1" x14ac:dyDescent="0.2">
      <c r="A138" s="82">
        <v>119</v>
      </c>
      <c r="B138" s="96" t="s">
        <v>163</v>
      </c>
      <c r="C138" s="88" t="s">
        <v>33</v>
      </c>
      <c r="D138" s="88" t="s">
        <v>96</v>
      </c>
      <c r="E138" s="88" t="s">
        <v>222</v>
      </c>
      <c r="F138" s="89"/>
      <c r="G138" s="105">
        <v>23</v>
      </c>
      <c r="H138" s="158"/>
    </row>
    <row r="139" spans="1:11" ht="107.25" customHeight="1" x14ac:dyDescent="0.2">
      <c r="A139" s="82">
        <v>120</v>
      </c>
      <c r="B139" s="96" t="s">
        <v>178</v>
      </c>
      <c r="C139" s="97" t="s">
        <v>33</v>
      </c>
      <c r="D139" s="88" t="s">
        <v>96</v>
      </c>
      <c r="E139" s="88" t="s">
        <v>233</v>
      </c>
      <c r="F139" s="89"/>
      <c r="G139" s="92">
        <v>20</v>
      </c>
      <c r="H139" s="158"/>
    </row>
    <row r="140" spans="1:11" s="20" customFormat="1" ht="34.5" customHeight="1" x14ac:dyDescent="0.2">
      <c r="A140" s="82">
        <v>121</v>
      </c>
      <c r="B140" s="91" t="s">
        <v>109</v>
      </c>
      <c r="C140" s="97" t="s">
        <v>33</v>
      </c>
      <c r="D140" s="88" t="s">
        <v>96</v>
      </c>
      <c r="E140" s="88" t="s">
        <v>233</v>
      </c>
      <c r="F140" s="88" t="s">
        <v>121</v>
      </c>
      <c r="G140" s="92">
        <v>20</v>
      </c>
      <c r="H140" s="161"/>
    </row>
    <row r="141" spans="1:11" ht="42" customHeight="1" x14ac:dyDescent="0.2">
      <c r="A141" s="82">
        <v>122</v>
      </c>
      <c r="B141" s="91" t="s">
        <v>110</v>
      </c>
      <c r="C141" s="97" t="s">
        <v>33</v>
      </c>
      <c r="D141" s="88" t="s">
        <v>96</v>
      </c>
      <c r="E141" s="88" t="s">
        <v>233</v>
      </c>
      <c r="F141" s="88" t="s">
        <v>100</v>
      </c>
      <c r="G141" s="167">
        <v>20</v>
      </c>
      <c r="H141" s="158"/>
    </row>
    <row r="142" spans="1:11" ht="105.75" customHeight="1" x14ac:dyDescent="0.2">
      <c r="A142" s="82">
        <v>123</v>
      </c>
      <c r="B142" s="96" t="s">
        <v>234</v>
      </c>
      <c r="C142" s="97" t="s">
        <v>33</v>
      </c>
      <c r="D142" s="88" t="s">
        <v>96</v>
      </c>
      <c r="E142" s="88" t="s">
        <v>235</v>
      </c>
      <c r="F142" s="89"/>
      <c r="G142" s="92">
        <v>3</v>
      </c>
      <c r="H142" s="158"/>
    </row>
    <row r="143" spans="1:11" ht="34.5" customHeight="1" x14ac:dyDescent="0.2">
      <c r="A143" s="82">
        <v>124</v>
      </c>
      <c r="B143" s="91" t="s">
        <v>109</v>
      </c>
      <c r="C143" s="97" t="s">
        <v>33</v>
      </c>
      <c r="D143" s="88" t="s">
        <v>96</v>
      </c>
      <c r="E143" s="88" t="s">
        <v>235</v>
      </c>
      <c r="F143" s="88" t="s">
        <v>121</v>
      </c>
      <c r="G143" s="92">
        <v>3</v>
      </c>
      <c r="H143" s="158"/>
    </row>
    <row r="144" spans="1:11" ht="39" thickBot="1" x14ac:dyDescent="0.25">
      <c r="A144" s="82">
        <v>125</v>
      </c>
      <c r="B144" s="106" t="s">
        <v>110</v>
      </c>
      <c r="C144" s="107" t="s">
        <v>33</v>
      </c>
      <c r="D144" s="108" t="s">
        <v>96</v>
      </c>
      <c r="E144" s="108" t="s">
        <v>235</v>
      </c>
      <c r="F144" s="108" t="s">
        <v>100</v>
      </c>
      <c r="G144" s="209">
        <v>3</v>
      </c>
      <c r="H144" s="158"/>
    </row>
    <row r="145" spans="1:8" ht="12.75" customHeight="1" thickBot="1" x14ac:dyDescent="0.25">
      <c r="A145" s="451" t="s">
        <v>79</v>
      </c>
      <c r="B145" s="452"/>
      <c r="C145" s="452"/>
      <c r="D145" s="452"/>
      <c r="E145" s="452"/>
      <c r="F145" s="453"/>
      <c r="G145" s="175">
        <v>8032.6999999999989</v>
      </c>
      <c r="H145" s="158"/>
    </row>
    <row r="146" spans="1:8" x14ac:dyDescent="0.2">
      <c r="A146" s="17"/>
      <c r="B146" s="17"/>
      <c r="C146" s="17"/>
      <c r="D146" s="17"/>
      <c r="E146" s="18"/>
    </row>
    <row r="147" spans="1:8" x14ac:dyDescent="0.2">
      <c r="A147" s="17"/>
      <c r="B147" s="17"/>
      <c r="C147" s="17"/>
      <c r="D147" s="17"/>
      <c r="E147" s="18"/>
    </row>
    <row r="148" spans="1:8" x14ac:dyDescent="0.2">
      <c r="A148" s="17"/>
      <c r="B148" s="17"/>
      <c r="C148" s="17"/>
      <c r="D148" s="17"/>
      <c r="E148" s="18"/>
    </row>
    <row r="149" spans="1:8" x14ac:dyDescent="0.2">
      <c r="A149" s="17"/>
      <c r="B149" s="17"/>
      <c r="C149" s="17"/>
      <c r="D149" s="17"/>
      <c r="E149" s="18"/>
    </row>
    <row r="150" spans="1:8" x14ac:dyDescent="0.2">
      <c r="A150" s="17"/>
      <c r="B150" s="17"/>
      <c r="C150" s="17"/>
      <c r="D150" s="17"/>
      <c r="E150" s="18"/>
    </row>
    <row r="151" spans="1:8" x14ac:dyDescent="0.2">
      <c r="A151" s="17"/>
      <c r="B151" s="17"/>
      <c r="C151" s="17"/>
      <c r="D151" s="17"/>
      <c r="E151" s="18"/>
    </row>
    <row r="152" spans="1:8" x14ac:dyDescent="0.2">
      <c r="A152" s="17"/>
      <c r="B152" s="17"/>
      <c r="C152" s="17"/>
      <c r="D152" s="17"/>
      <c r="E152" s="18"/>
    </row>
    <row r="153" spans="1:8" x14ac:dyDescent="0.2">
      <c r="A153" s="17"/>
      <c r="B153" s="17"/>
      <c r="C153" s="17"/>
      <c r="D153" s="17"/>
      <c r="E153" s="18"/>
    </row>
    <row r="154" spans="1:8" x14ac:dyDescent="0.2">
      <c r="A154" s="17"/>
      <c r="B154" s="17"/>
      <c r="C154" s="17"/>
      <c r="D154" s="17"/>
      <c r="E154" s="18"/>
    </row>
    <row r="155" spans="1:8" x14ac:dyDescent="0.2">
      <c r="A155" s="17"/>
      <c r="B155" s="17"/>
      <c r="C155" s="17"/>
      <c r="D155" s="17"/>
      <c r="E155" s="18"/>
    </row>
    <row r="156" spans="1:8" x14ac:dyDescent="0.2">
      <c r="A156" s="17"/>
      <c r="B156" s="17"/>
      <c r="C156" s="17"/>
      <c r="D156" s="17"/>
      <c r="E156" s="18"/>
    </row>
    <row r="157" spans="1:8" x14ac:dyDescent="0.2">
      <c r="A157" s="17"/>
      <c r="B157" s="17"/>
      <c r="C157" s="17"/>
      <c r="D157" s="17"/>
      <c r="E157" s="18"/>
    </row>
    <row r="158" spans="1:8" x14ac:dyDescent="0.2">
      <c r="A158" s="17"/>
      <c r="B158" s="17"/>
      <c r="C158" s="17"/>
      <c r="D158" s="17"/>
      <c r="E158" s="18"/>
    </row>
    <row r="159" spans="1:8" x14ac:dyDescent="0.2">
      <c r="A159" s="17"/>
      <c r="B159" s="17"/>
      <c r="C159" s="17"/>
      <c r="D159" s="17"/>
      <c r="E159" s="18"/>
    </row>
    <row r="160" spans="1:8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  <row r="220" spans="1:5" x14ac:dyDescent="0.2">
      <c r="A220" s="17"/>
      <c r="B220" s="17"/>
      <c r="C220" s="17"/>
      <c r="D220" s="17"/>
      <c r="E220" s="18"/>
    </row>
    <row r="221" spans="1:5" x14ac:dyDescent="0.2">
      <c r="A221" s="17"/>
      <c r="B221" s="17"/>
      <c r="C221" s="17"/>
      <c r="D221" s="17"/>
      <c r="E221" s="18"/>
    </row>
    <row r="222" spans="1:5" x14ac:dyDescent="0.2">
      <c r="A222" s="17"/>
      <c r="B222" s="17"/>
      <c r="C222" s="17"/>
      <c r="D222" s="17"/>
      <c r="E222" s="18"/>
    </row>
    <row r="223" spans="1:5" x14ac:dyDescent="0.2">
      <c r="A223" s="17"/>
      <c r="B223" s="17"/>
      <c r="C223" s="17"/>
      <c r="D223" s="17"/>
      <c r="E223" s="18"/>
    </row>
    <row r="224" spans="1:5" x14ac:dyDescent="0.2">
      <c r="A224" s="17"/>
      <c r="B224" s="17"/>
      <c r="C224" s="17"/>
      <c r="D224" s="17"/>
      <c r="E224" s="18"/>
    </row>
    <row r="225" spans="1:5" x14ac:dyDescent="0.2">
      <c r="A225" s="17"/>
      <c r="B225" s="17"/>
      <c r="C225" s="17"/>
      <c r="D225" s="17"/>
      <c r="E225" s="18"/>
    </row>
  </sheetData>
  <mergeCells count="18">
    <mergeCell ref="D7:G7"/>
    <mergeCell ref="D6:G6"/>
    <mergeCell ref="D8:G8"/>
    <mergeCell ref="D9:G9"/>
    <mergeCell ref="C1:G1"/>
    <mergeCell ref="C2:G2"/>
    <mergeCell ref="C3:G3"/>
    <mergeCell ref="C4:G4"/>
    <mergeCell ref="A145:F145"/>
    <mergeCell ref="G13:G14"/>
    <mergeCell ref="A11:F11"/>
    <mergeCell ref="A13:A14"/>
    <mergeCell ref="B13:B14"/>
    <mergeCell ref="C13:C14"/>
    <mergeCell ref="D13:D14"/>
    <mergeCell ref="E13:E14"/>
    <mergeCell ref="F13:F14"/>
    <mergeCell ref="F12:G12"/>
  </mergeCells>
  <phoneticPr fontId="7" type="noConversion"/>
  <conditionalFormatting sqref="G59:G65481 G10:G11 G13:G52 A16:A144">
    <cfRule type="cellIs" dxfId="12" priority="12" stopIfTrue="1" operator="equal">
      <formula>0</formula>
    </cfRule>
  </conditionalFormatting>
  <conditionalFormatting sqref="G46:G52 G24:G26">
    <cfRule type="cellIs" dxfId="11" priority="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75" orientation="portrait" r:id="rId1"/>
  <headerFooter alignWithMargins="0"/>
  <colBreaks count="1" manualBreakCount="1">
    <brk id="7" max="1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1"/>
  <sheetViews>
    <sheetView zoomScaleNormal="100" zoomScaleSheetLayoutView="100" workbookViewId="0">
      <selection activeCell="E4" sqref="E4:H4"/>
    </sheetView>
  </sheetViews>
  <sheetFormatPr defaultRowHeight="12.75" x14ac:dyDescent="0.2"/>
  <cols>
    <col min="1" max="1" width="5.42578125" style="247" customWidth="1"/>
    <col min="2" max="2" width="41.7109375" style="247" customWidth="1"/>
    <col min="3" max="3" width="6.5703125" style="247" customWidth="1"/>
    <col min="4" max="4" width="7.42578125" style="247" customWidth="1"/>
    <col min="5" max="5" width="10.140625" style="15" customWidth="1"/>
    <col min="6" max="6" width="6.5703125" style="16" customWidth="1"/>
    <col min="7" max="8" width="11" style="247" customWidth="1"/>
    <col min="9" max="256" width="9.140625" style="247"/>
    <col min="257" max="257" width="5.42578125" style="247" customWidth="1"/>
    <col min="258" max="258" width="41.7109375" style="247" customWidth="1"/>
    <col min="259" max="259" width="6.5703125" style="247" customWidth="1"/>
    <col min="260" max="260" width="7.42578125" style="247" customWidth="1"/>
    <col min="261" max="261" width="10.140625" style="247" customWidth="1"/>
    <col min="262" max="262" width="6.5703125" style="247" customWidth="1"/>
    <col min="263" max="264" width="11" style="247" customWidth="1"/>
    <col min="265" max="512" width="9.140625" style="247"/>
    <col min="513" max="513" width="5.42578125" style="247" customWidth="1"/>
    <col min="514" max="514" width="41.7109375" style="247" customWidth="1"/>
    <col min="515" max="515" width="6.5703125" style="247" customWidth="1"/>
    <col min="516" max="516" width="7.42578125" style="247" customWidth="1"/>
    <col min="517" max="517" width="10.140625" style="247" customWidth="1"/>
    <col min="518" max="518" width="6.5703125" style="247" customWidth="1"/>
    <col min="519" max="520" width="11" style="247" customWidth="1"/>
    <col min="521" max="768" width="9.140625" style="247"/>
    <col min="769" max="769" width="5.42578125" style="247" customWidth="1"/>
    <col min="770" max="770" width="41.7109375" style="247" customWidth="1"/>
    <col min="771" max="771" width="6.5703125" style="247" customWidth="1"/>
    <col min="772" max="772" width="7.42578125" style="247" customWidth="1"/>
    <col min="773" max="773" width="10.140625" style="247" customWidth="1"/>
    <col min="774" max="774" width="6.5703125" style="247" customWidth="1"/>
    <col min="775" max="776" width="11" style="247" customWidth="1"/>
    <col min="777" max="1024" width="9.140625" style="247"/>
    <col min="1025" max="1025" width="5.42578125" style="247" customWidth="1"/>
    <col min="1026" max="1026" width="41.7109375" style="247" customWidth="1"/>
    <col min="1027" max="1027" width="6.5703125" style="247" customWidth="1"/>
    <col min="1028" max="1028" width="7.42578125" style="247" customWidth="1"/>
    <col min="1029" max="1029" width="10.140625" style="247" customWidth="1"/>
    <col min="1030" max="1030" width="6.5703125" style="247" customWidth="1"/>
    <col min="1031" max="1032" width="11" style="247" customWidth="1"/>
    <col min="1033" max="1280" width="9.140625" style="247"/>
    <col min="1281" max="1281" width="5.42578125" style="247" customWidth="1"/>
    <col min="1282" max="1282" width="41.7109375" style="247" customWidth="1"/>
    <col min="1283" max="1283" width="6.5703125" style="247" customWidth="1"/>
    <col min="1284" max="1284" width="7.42578125" style="247" customWidth="1"/>
    <col min="1285" max="1285" width="10.140625" style="247" customWidth="1"/>
    <col min="1286" max="1286" width="6.5703125" style="247" customWidth="1"/>
    <col min="1287" max="1288" width="11" style="247" customWidth="1"/>
    <col min="1289" max="1536" width="9.140625" style="247"/>
    <col min="1537" max="1537" width="5.42578125" style="247" customWidth="1"/>
    <col min="1538" max="1538" width="41.7109375" style="247" customWidth="1"/>
    <col min="1539" max="1539" width="6.5703125" style="247" customWidth="1"/>
    <col min="1540" max="1540" width="7.42578125" style="247" customWidth="1"/>
    <col min="1541" max="1541" width="10.140625" style="247" customWidth="1"/>
    <col min="1542" max="1542" width="6.5703125" style="247" customWidth="1"/>
    <col min="1543" max="1544" width="11" style="247" customWidth="1"/>
    <col min="1545" max="1792" width="9.140625" style="247"/>
    <col min="1793" max="1793" width="5.42578125" style="247" customWidth="1"/>
    <col min="1794" max="1794" width="41.7109375" style="247" customWidth="1"/>
    <col min="1795" max="1795" width="6.5703125" style="247" customWidth="1"/>
    <col min="1796" max="1796" width="7.42578125" style="247" customWidth="1"/>
    <col min="1797" max="1797" width="10.140625" style="247" customWidth="1"/>
    <col min="1798" max="1798" width="6.5703125" style="247" customWidth="1"/>
    <col min="1799" max="1800" width="11" style="247" customWidth="1"/>
    <col min="1801" max="2048" width="9.140625" style="247"/>
    <col min="2049" max="2049" width="5.42578125" style="247" customWidth="1"/>
    <col min="2050" max="2050" width="41.7109375" style="247" customWidth="1"/>
    <col min="2051" max="2051" width="6.5703125" style="247" customWidth="1"/>
    <col min="2052" max="2052" width="7.42578125" style="247" customWidth="1"/>
    <col min="2053" max="2053" width="10.140625" style="247" customWidth="1"/>
    <col min="2054" max="2054" width="6.5703125" style="247" customWidth="1"/>
    <col min="2055" max="2056" width="11" style="247" customWidth="1"/>
    <col min="2057" max="2304" width="9.140625" style="247"/>
    <col min="2305" max="2305" width="5.42578125" style="247" customWidth="1"/>
    <col min="2306" max="2306" width="41.7109375" style="247" customWidth="1"/>
    <col min="2307" max="2307" width="6.5703125" style="247" customWidth="1"/>
    <col min="2308" max="2308" width="7.42578125" style="247" customWidth="1"/>
    <col min="2309" max="2309" width="10.140625" style="247" customWidth="1"/>
    <col min="2310" max="2310" width="6.5703125" style="247" customWidth="1"/>
    <col min="2311" max="2312" width="11" style="247" customWidth="1"/>
    <col min="2313" max="2560" width="9.140625" style="247"/>
    <col min="2561" max="2561" width="5.42578125" style="247" customWidth="1"/>
    <col min="2562" max="2562" width="41.7109375" style="247" customWidth="1"/>
    <col min="2563" max="2563" width="6.5703125" style="247" customWidth="1"/>
    <col min="2564" max="2564" width="7.42578125" style="247" customWidth="1"/>
    <col min="2565" max="2565" width="10.140625" style="247" customWidth="1"/>
    <col min="2566" max="2566" width="6.5703125" style="247" customWidth="1"/>
    <col min="2567" max="2568" width="11" style="247" customWidth="1"/>
    <col min="2569" max="2816" width="9.140625" style="247"/>
    <col min="2817" max="2817" width="5.42578125" style="247" customWidth="1"/>
    <col min="2818" max="2818" width="41.7109375" style="247" customWidth="1"/>
    <col min="2819" max="2819" width="6.5703125" style="247" customWidth="1"/>
    <col min="2820" max="2820" width="7.42578125" style="247" customWidth="1"/>
    <col min="2821" max="2821" width="10.140625" style="247" customWidth="1"/>
    <col min="2822" max="2822" width="6.5703125" style="247" customWidth="1"/>
    <col min="2823" max="2824" width="11" style="247" customWidth="1"/>
    <col min="2825" max="3072" width="9.140625" style="247"/>
    <col min="3073" max="3073" width="5.42578125" style="247" customWidth="1"/>
    <col min="3074" max="3074" width="41.7109375" style="247" customWidth="1"/>
    <col min="3075" max="3075" width="6.5703125" style="247" customWidth="1"/>
    <col min="3076" max="3076" width="7.42578125" style="247" customWidth="1"/>
    <col min="3077" max="3077" width="10.140625" style="247" customWidth="1"/>
    <col min="3078" max="3078" width="6.5703125" style="247" customWidth="1"/>
    <col min="3079" max="3080" width="11" style="247" customWidth="1"/>
    <col min="3081" max="3328" width="9.140625" style="247"/>
    <col min="3329" max="3329" width="5.42578125" style="247" customWidth="1"/>
    <col min="3330" max="3330" width="41.7109375" style="247" customWidth="1"/>
    <col min="3331" max="3331" width="6.5703125" style="247" customWidth="1"/>
    <col min="3332" max="3332" width="7.42578125" style="247" customWidth="1"/>
    <col min="3333" max="3333" width="10.140625" style="247" customWidth="1"/>
    <col min="3334" max="3334" width="6.5703125" style="247" customWidth="1"/>
    <col min="3335" max="3336" width="11" style="247" customWidth="1"/>
    <col min="3337" max="3584" width="9.140625" style="247"/>
    <col min="3585" max="3585" width="5.42578125" style="247" customWidth="1"/>
    <col min="3586" max="3586" width="41.7109375" style="247" customWidth="1"/>
    <col min="3587" max="3587" width="6.5703125" style="247" customWidth="1"/>
    <col min="3588" max="3588" width="7.42578125" style="247" customWidth="1"/>
    <col min="3589" max="3589" width="10.140625" style="247" customWidth="1"/>
    <col min="3590" max="3590" width="6.5703125" style="247" customWidth="1"/>
    <col min="3591" max="3592" width="11" style="247" customWidth="1"/>
    <col min="3593" max="3840" width="9.140625" style="247"/>
    <col min="3841" max="3841" width="5.42578125" style="247" customWidth="1"/>
    <col min="3842" max="3842" width="41.7109375" style="247" customWidth="1"/>
    <col min="3843" max="3843" width="6.5703125" style="247" customWidth="1"/>
    <col min="3844" max="3844" width="7.42578125" style="247" customWidth="1"/>
    <col min="3845" max="3845" width="10.140625" style="247" customWidth="1"/>
    <col min="3846" max="3846" width="6.5703125" style="247" customWidth="1"/>
    <col min="3847" max="3848" width="11" style="247" customWidth="1"/>
    <col min="3849" max="4096" width="9.140625" style="247"/>
    <col min="4097" max="4097" width="5.42578125" style="247" customWidth="1"/>
    <col min="4098" max="4098" width="41.7109375" style="247" customWidth="1"/>
    <col min="4099" max="4099" width="6.5703125" style="247" customWidth="1"/>
    <col min="4100" max="4100" width="7.42578125" style="247" customWidth="1"/>
    <col min="4101" max="4101" width="10.140625" style="247" customWidth="1"/>
    <col min="4102" max="4102" width="6.5703125" style="247" customWidth="1"/>
    <col min="4103" max="4104" width="11" style="247" customWidth="1"/>
    <col min="4105" max="4352" width="9.140625" style="247"/>
    <col min="4353" max="4353" width="5.42578125" style="247" customWidth="1"/>
    <col min="4354" max="4354" width="41.7109375" style="247" customWidth="1"/>
    <col min="4355" max="4355" width="6.5703125" style="247" customWidth="1"/>
    <col min="4356" max="4356" width="7.42578125" style="247" customWidth="1"/>
    <col min="4357" max="4357" width="10.140625" style="247" customWidth="1"/>
    <col min="4358" max="4358" width="6.5703125" style="247" customWidth="1"/>
    <col min="4359" max="4360" width="11" style="247" customWidth="1"/>
    <col min="4361" max="4608" width="9.140625" style="247"/>
    <col min="4609" max="4609" width="5.42578125" style="247" customWidth="1"/>
    <col min="4610" max="4610" width="41.7109375" style="247" customWidth="1"/>
    <col min="4611" max="4611" width="6.5703125" style="247" customWidth="1"/>
    <col min="4612" max="4612" width="7.42578125" style="247" customWidth="1"/>
    <col min="4613" max="4613" width="10.140625" style="247" customWidth="1"/>
    <col min="4614" max="4614" width="6.5703125" style="247" customWidth="1"/>
    <col min="4615" max="4616" width="11" style="247" customWidth="1"/>
    <col min="4617" max="4864" width="9.140625" style="247"/>
    <col min="4865" max="4865" width="5.42578125" style="247" customWidth="1"/>
    <col min="4866" max="4866" width="41.7109375" style="247" customWidth="1"/>
    <col min="4867" max="4867" width="6.5703125" style="247" customWidth="1"/>
    <col min="4868" max="4868" width="7.42578125" style="247" customWidth="1"/>
    <col min="4869" max="4869" width="10.140625" style="247" customWidth="1"/>
    <col min="4870" max="4870" width="6.5703125" style="247" customWidth="1"/>
    <col min="4871" max="4872" width="11" style="247" customWidth="1"/>
    <col min="4873" max="5120" width="9.140625" style="247"/>
    <col min="5121" max="5121" width="5.42578125" style="247" customWidth="1"/>
    <col min="5122" max="5122" width="41.7109375" style="247" customWidth="1"/>
    <col min="5123" max="5123" width="6.5703125" style="247" customWidth="1"/>
    <col min="5124" max="5124" width="7.42578125" style="247" customWidth="1"/>
    <col min="5125" max="5125" width="10.140625" style="247" customWidth="1"/>
    <col min="5126" max="5126" width="6.5703125" style="247" customWidth="1"/>
    <col min="5127" max="5128" width="11" style="247" customWidth="1"/>
    <col min="5129" max="5376" width="9.140625" style="247"/>
    <col min="5377" max="5377" width="5.42578125" style="247" customWidth="1"/>
    <col min="5378" max="5378" width="41.7109375" style="247" customWidth="1"/>
    <col min="5379" max="5379" width="6.5703125" style="247" customWidth="1"/>
    <col min="5380" max="5380" width="7.42578125" style="247" customWidth="1"/>
    <col min="5381" max="5381" width="10.140625" style="247" customWidth="1"/>
    <col min="5382" max="5382" width="6.5703125" style="247" customWidth="1"/>
    <col min="5383" max="5384" width="11" style="247" customWidth="1"/>
    <col min="5385" max="5632" width="9.140625" style="247"/>
    <col min="5633" max="5633" width="5.42578125" style="247" customWidth="1"/>
    <col min="5634" max="5634" width="41.7109375" style="247" customWidth="1"/>
    <col min="5635" max="5635" width="6.5703125" style="247" customWidth="1"/>
    <col min="5636" max="5636" width="7.42578125" style="247" customWidth="1"/>
    <col min="5637" max="5637" width="10.140625" style="247" customWidth="1"/>
    <col min="5638" max="5638" width="6.5703125" style="247" customWidth="1"/>
    <col min="5639" max="5640" width="11" style="247" customWidth="1"/>
    <col min="5641" max="5888" width="9.140625" style="247"/>
    <col min="5889" max="5889" width="5.42578125" style="247" customWidth="1"/>
    <col min="5890" max="5890" width="41.7109375" style="247" customWidth="1"/>
    <col min="5891" max="5891" width="6.5703125" style="247" customWidth="1"/>
    <col min="5892" max="5892" width="7.42578125" style="247" customWidth="1"/>
    <col min="5893" max="5893" width="10.140625" style="247" customWidth="1"/>
    <col min="5894" max="5894" width="6.5703125" style="247" customWidth="1"/>
    <col min="5895" max="5896" width="11" style="247" customWidth="1"/>
    <col min="5897" max="6144" width="9.140625" style="247"/>
    <col min="6145" max="6145" width="5.42578125" style="247" customWidth="1"/>
    <col min="6146" max="6146" width="41.7109375" style="247" customWidth="1"/>
    <col min="6147" max="6147" width="6.5703125" style="247" customWidth="1"/>
    <col min="6148" max="6148" width="7.42578125" style="247" customWidth="1"/>
    <col min="6149" max="6149" width="10.140625" style="247" customWidth="1"/>
    <col min="6150" max="6150" width="6.5703125" style="247" customWidth="1"/>
    <col min="6151" max="6152" width="11" style="247" customWidth="1"/>
    <col min="6153" max="6400" width="9.140625" style="247"/>
    <col min="6401" max="6401" width="5.42578125" style="247" customWidth="1"/>
    <col min="6402" max="6402" width="41.7109375" style="247" customWidth="1"/>
    <col min="6403" max="6403" width="6.5703125" style="247" customWidth="1"/>
    <col min="6404" max="6404" width="7.42578125" style="247" customWidth="1"/>
    <col min="6405" max="6405" width="10.140625" style="247" customWidth="1"/>
    <col min="6406" max="6406" width="6.5703125" style="247" customWidth="1"/>
    <col min="6407" max="6408" width="11" style="247" customWidth="1"/>
    <col min="6409" max="6656" width="9.140625" style="247"/>
    <col min="6657" max="6657" width="5.42578125" style="247" customWidth="1"/>
    <col min="6658" max="6658" width="41.7109375" style="247" customWidth="1"/>
    <col min="6659" max="6659" width="6.5703125" style="247" customWidth="1"/>
    <col min="6660" max="6660" width="7.42578125" style="247" customWidth="1"/>
    <col min="6661" max="6661" width="10.140625" style="247" customWidth="1"/>
    <col min="6662" max="6662" width="6.5703125" style="247" customWidth="1"/>
    <col min="6663" max="6664" width="11" style="247" customWidth="1"/>
    <col min="6665" max="6912" width="9.140625" style="247"/>
    <col min="6913" max="6913" width="5.42578125" style="247" customWidth="1"/>
    <col min="6914" max="6914" width="41.7109375" style="247" customWidth="1"/>
    <col min="6915" max="6915" width="6.5703125" style="247" customWidth="1"/>
    <col min="6916" max="6916" width="7.42578125" style="247" customWidth="1"/>
    <col min="6917" max="6917" width="10.140625" style="247" customWidth="1"/>
    <col min="6918" max="6918" width="6.5703125" style="247" customWidth="1"/>
    <col min="6919" max="6920" width="11" style="247" customWidth="1"/>
    <col min="6921" max="7168" width="9.140625" style="247"/>
    <col min="7169" max="7169" width="5.42578125" style="247" customWidth="1"/>
    <col min="7170" max="7170" width="41.7109375" style="247" customWidth="1"/>
    <col min="7171" max="7171" width="6.5703125" style="247" customWidth="1"/>
    <col min="7172" max="7172" width="7.42578125" style="247" customWidth="1"/>
    <col min="7173" max="7173" width="10.140625" style="247" customWidth="1"/>
    <col min="7174" max="7174" width="6.5703125" style="247" customWidth="1"/>
    <col min="7175" max="7176" width="11" style="247" customWidth="1"/>
    <col min="7177" max="7424" width="9.140625" style="247"/>
    <col min="7425" max="7425" width="5.42578125" style="247" customWidth="1"/>
    <col min="7426" max="7426" width="41.7109375" style="247" customWidth="1"/>
    <col min="7427" max="7427" width="6.5703125" style="247" customWidth="1"/>
    <col min="7428" max="7428" width="7.42578125" style="247" customWidth="1"/>
    <col min="7429" max="7429" width="10.140625" style="247" customWidth="1"/>
    <col min="7430" max="7430" width="6.5703125" style="247" customWidth="1"/>
    <col min="7431" max="7432" width="11" style="247" customWidth="1"/>
    <col min="7433" max="7680" width="9.140625" style="247"/>
    <col min="7681" max="7681" width="5.42578125" style="247" customWidth="1"/>
    <col min="7682" max="7682" width="41.7109375" style="247" customWidth="1"/>
    <col min="7683" max="7683" width="6.5703125" style="247" customWidth="1"/>
    <col min="7684" max="7684" width="7.42578125" style="247" customWidth="1"/>
    <col min="7685" max="7685" width="10.140625" style="247" customWidth="1"/>
    <col min="7686" max="7686" width="6.5703125" style="247" customWidth="1"/>
    <col min="7687" max="7688" width="11" style="247" customWidth="1"/>
    <col min="7689" max="7936" width="9.140625" style="247"/>
    <col min="7937" max="7937" width="5.42578125" style="247" customWidth="1"/>
    <col min="7938" max="7938" width="41.7109375" style="247" customWidth="1"/>
    <col min="7939" max="7939" width="6.5703125" style="247" customWidth="1"/>
    <col min="7940" max="7940" width="7.42578125" style="247" customWidth="1"/>
    <col min="7941" max="7941" width="10.140625" style="247" customWidth="1"/>
    <col min="7942" max="7942" width="6.5703125" style="247" customWidth="1"/>
    <col min="7943" max="7944" width="11" style="247" customWidth="1"/>
    <col min="7945" max="8192" width="9.140625" style="247"/>
    <col min="8193" max="8193" width="5.42578125" style="247" customWidth="1"/>
    <col min="8194" max="8194" width="41.7109375" style="247" customWidth="1"/>
    <col min="8195" max="8195" width="6.5703125" style="247" customWidth="1"/>
    <col min="8196" max="8196" width="7.42578125" style="247" customWidth="1"/>
    <col min="8197" max="8197" width="10.140625" style="247" customWidth="1"/>
    <col min="8198" max="8198" width="6.5703125" style="247" customWidth="1"/>
    <col min="8199" max="8200" width="11" style="247" customWidth="1"/>
    <col min="8201" max="8448" width="9.140625" style="247"/>
    <col min="8449" max="8449" width="5.42578125" style="247" customWidth="1"/>
    <col min="8450" max="8450" width="41.7109375" style="247" customWidth="1"/>
    <col min="8451" max="8451" width="6.5703125" style="247" customWidth="1"/>
    <col min="8452" max="8452" width="7.42578125" style="247" customWidth="1"/>
    <col min="8453" max="8453" width="10.140625" style="247" customWidth="1"/>
    <col min="8454" max="8454" width="6.5703125" style="247" customWidth="1"/>
    <col min="8455" max="8456" width="11" style="247" customWidth="1"/>
    <col min="8457" max="8704" width="9.140625" style="247"/>
    <col min="8705" max="8705" width="5.42578125" style="247" customWidth="1"/>
    <col min="8706" max="8706" width="41.7109375" style="247" customWidth="1"/>
    <col min="8707" max="8707" width="6.5703125" style="247" customWidth="1"/>
    <col min="8708" max="8708" width="7.42578125" style="247" customWidth="1"/>
    <col min="8709" max="8709" width="10.140625" style="247" customWidth="1"/>
    <col min="8710" max="8710" width="6.5703125" style="247" customWidth="1"/>
    <col min="8711" max="8712" width="11" style="247" customWidth="1"/>
    <col min="8713" max="8960" width="9.140625" style="247"/>
    <col min="8961" max="8961" width="5.42578125" style="247" customWidth="1"/>
    <col min="8962" max="8962" width="41.7109375" style="247" customWidth="1"/>
    <col min="8963" max="8963" width="6.5703125" style="247" customWidth="1"/>
    <col min="8964" max="8964" width="7.42578125" style="247" customWidth="1"/>
    <col min="8965" max="8965" width="10.140625" style="247" customWidth="1"/>
    <col min="8966" max="8966" width="6.5703125" style="247" customWidth="1"/>
    <col min="8967" max="8968" width="11" style="247" customWidth="1"/>
    <col min="8969" max="9216" width="9.140625" style="247"/>
    <col min="9217" max="9217" width="5.42578125" style="247" customWidth="1"/>
    <col min="9218" max="9218" width="41.7109375" style="247" customWidth="1"/>
    <col min="9219" max="9219" width="6.5703125" style="247" customWidth="1"/>
    <col min="9220" max="9220" width="7.42578125" style="247" customWidth="1"/>
    <col min="9221" max="9221" width="10.140625" style="247" customWidth="1"/>
    <col min="9222" max="9222" width="6.5703125" style="247" customWidth="1"/>
    <col min="9223" max="9224" width="11" style="247" customWidth="1"/>
    <col min="9225" max="9472" width="9.140625" style="247"/>
    <col min="9473" max="9473" width="5.42578125" style="247" customWidth="1"/>
    <col min="9474" max="9474" width="41.7109375" style="247" customWidth="1"/>
    <col min="9475" max="9475" width="6.5703125" style="247" customWidth="1"/>
    <col min="9476" max="9476" width="7.42578125" style="247" customWidth="1"/>
    <col min="9477" max="9477" width="10.140625" style="247" customWidth="1"/>
    <col min="9478" max="9478" width="6.5703125" style="247" customWidth="1"/>
    <col min="9479" max="9480" width="11" style="247" customWidth="1"/>
    <col min="9481" max="9728" width="9.140625" style="247"/>
    <col min="9729" max="9729" width="5.42578125" style="247" customWidth="1"/>
    <col min="9730" max="9730" width="41.7109375" style="247" customWidth="1"/>
    <col min="9731" max="9731" width="6.5703125" style="247" customWidth="1"/>
    <col min="9732" max="9732" width="7.42578125" style="247" customWidth="1"/>
    <col min="9733" max="9733" width="10.140625" style="247" customWidth="1"/>
    <col min="9734" max="9734" width="6.5703125" style="247" customWidth="1"/>
    <col min="9735" max="9736" width="11" style="247" customWidth="1"/>
    <col min="9737" max="9984" width="9.140625" style="247"/>
    <col min="9985" max="9985" width="5.42578125" style="247" customWidth="1"/>
    <col min="9986" max="9986" width="41.7109375" style="247" customWidth="1"/>
    <col min="9987" max="9987" width="6.5703125" style="247" customWidth="1"/>
    <col min="9988" max="9988" width="7.42578125" style="247" customWidth="1"/>
    <col min="9989" max="9989" width="10.140625" style="247" customWidth="1"/>
    <col min="9990" max="9990" width="6.5703125" style="247" customWidth="1"/>
    <col min="9991" max="9992" width="11" style="247" customWidth="1"/>
    <col min="9993" max="10240" width="9.140625" style="247"/>
    <col min="10241" max="10241" width="5.42578125" style="247" customWidth="1"/>
    <col min="10242" max="10242" width="41.7109375" style="247" customWidth="1"/>
    <col min="10243" max="10243" width="6.5703125" style="247" customWidth="1"/>
    <col min="10244" max="10244" width="7.42578125" style="247" customWidth="1"/>
    <col min="10245" max="10245" width="10.140625" style="247" customWidth="1"/>
    <col min="10246" max="10246" width="6.5703125" style="247" customWidth="1"/>
    <col min="10247" max="10248" width="11" style="247" customWidth="1"/>
    <col min="10249" max="10496" width="9.140625" style="247"/>
    <col min="10497" max="10497" width="5.42578125" style="247" customWidth="1"/>
    <col min="10498" max="10498" width="41.7109375" style="247" customWidth="1"/>
    <col min="10499" max="10499" width="6.5703125" style="247" customWidth="1"/>
    <col min="10500" max="10500" width="7.42578125" style="247" customWidth="1"/>
    <col min="10501" max="10501" width="10.140625" style="247" customWidth="1"/>
    <col min="10502" max="10502" width="6.5703125" style="247" customWidth="1"/>
    <col min="10503" max="10504" width="11" style="247" customWidth="1"/>
    <col min="10505" max="10752" width="9.140625" style="247"/>
    <col min="10753" max="10753" width="5.42578125" style="247" customWidth="1"/>
    <col min="10754" max="10754" width="41.7109375" style="247" customWidth="1"/>
    <col min="10755" max="10755" width="6.5703125" style="247" customWidth="1"/>
    <col min="10756" max="10756" width="7.42578125" style="247" customWidth="1"/>
    <col min="10757" max="10757" width="10.140625" style="247" customWidth="1"/>
    <col min="10758" max="10758" width="6.5703125" style="247" customWidth="1"/>
    <col min="10759" max="10760" width="11" style="247" customWidth="1"/>
    <col min="10761" max="11008" width="9.140625" style="247"/>
    <col min="11009" max="11009" width="5.42578125" style="247" customWidth="1"/>
    <col min="11010" max="11010" width="41.7109375" style="247" customWidth="1"/>
    <col min="11011" max="11011" width="6.5703125" style="247" customWidth="1"/>
    <col min="11012" max="11012" width="7.42578125" style="247" customWidth="1"/>
    <col min="11013" max="11013" width="10.140625" style="247" customWidth="1"/>
    <col min="11014" max="11014" width="6.5703125" style="247" customWidth="1"/>
    <col min="11015" max="11016" width="11" style="247" customWidth="1"/>
    <col min="11017" max="11264" width="9.140625" style="247"/>
    <col min="11265" max="11265" width="5.42578125" style="247" customWidth="1"/>
    <col min="11266" max="11266" width="41.7109375" style="247" customWidth="1"/>
    <col min="11267" max="11267" width="6.5703125" style="247" customWidth="1"/>
    <col min="11268" max="11268" width="7.42578125" style="247" customWidth="1"/>
    <col min="11269" max="11269" width="10.140625" style="247" customWidth="1"/>
    <col min="11270" max="11270" width="6.5703125" style="247" customWidth="1"/>
    <col min="11271" max="11272" width="11" style="247" customWidth="1"/>
    <col min="11273" max="11520" width="9.140625" style="247"/>
    <col min="11521" max="11521" width="5.42578125" style="247" customWidth="1"/>
    <col min="11522" max="11522" width="41.7109375" style="247" customWidth="1"/>
    <col min="11523" max="11523" width="6.5703125" style="247" customWidth="1"/>
    <col min="11524" max="11524" width="7.42578125" style="247" customWidth="1"/>
    <col min="11525" max="11525" width="10.140625" style="247" customWidth="1"/>
    <col min="11526" max="11526" width="6.5703125" style="247" customWidth="1"/>
    <col min="11527" max="11528" width="11" style="247" customWidth="1"/>
    <col min="11529" max="11776" width="9.140625" style="247"/>
    <col min="11777" max="11777" width="5.42578125" style="247" customWidth="1"/>
    <col min="11778" max="11778" width="41.7109375" style="247" customWidth="1"/>
    <col min="11779" max="11779" width="6.5703125" style="247" customWidth="1"/>
    <col min="11780" max="11780" width="7.42578125" style="247" customWidth="1"/>
    <col min="11781" max="11781" width="10.140625" style="247" customWidth="1"/>
    <col min="11782" max="11782" width="6.5703125" style="247" customWidth="1"/>
    <col min="11783" max="11784" width="11" style="247" customWidth="1"/>
    <col min="11785" max="12032" width="9.140625" style="247"/>
    <col min="12033" max="12033" width="5.42578125" style="247" customWidth="1"/>
    <col min="12034" max="12034" width="41.7109375" style="247" customWidth="1"/>
    <col min="12035" max="12035" width="6.5703125" style="247" customWidth="1"/>
    <col min="12036" max="12036" width="7.42578125" style="247" customWidth="1"/>
    <col min="12037" max="12037" width="10.140625" style="247" customWidth="1"/>
    <col min="12038" max="12038" width="6.5703125" style="247" customWidth="1"/>
    <col min="12039" max="12040" width="11" style="247" customWidth="1"/>
    <col min="12041" max="12288" width="9.140625" style="247"/>
    <col min="12289" max="12289" width="5.42578125" style="247" customWidth="1"/>
    <col min="12290" max="12290" width="41.7109375" style="247" customWidth="1"/>
    <col min="12291" max="12291" width="6.5703125" style="247" customWidth="1"/>
    <col min="12292" max="12292" width="7.42578125" style="247" customWidth="1"/>
    <col min="12293" max="12293" width="10.140625" style="247" customWidth="1"/>
    <col min="12294" max="12294" width="6.5703125" style="247" customWidth="1"/>
    <col min="12295" max="12296" width="11" style="247" customWidth="1"/>
    <col min="12297" max="12544" width="9.140625" style="247"/>
    <col min="12545" max="12545" width="5.42578125" style="247" customWidth="1"/>
    <col min="12546" max="12546" width="41.7109375" style="247" customWidth="1"/>
    <col min="12547" max="12547" width="6.5703125" style="247" customWidth="1"/>
    <col min="12548" max="12548" width="7.42578125" style="247" customWidth="1"/>
    <col min="12549" max="12549" width="10.140625" style="247" customWidth="1"/>
    <col min="12550" max="12550" width="6.5703125" style="247" customWidth="1"/>
    <col min="12551" max="12552" width="11" style="247" customWidth="1"/>
    <col min="12553" max="12800" width="9.140625" style="247"/>
    <col min="12801" max="12801" width="5.42578125" style="247" customWidth="1"/>
    <col min="12802" max="12802" width="41.7109375" style="247" customWidth="1"/>
    <col min="12803" max="12803" width="6.5703125" style="247" customWidth="1"/>
    <col min="12804" max="12804" width="7.42578125" style="247" customWidth="1"/>
    <col min="12805" max="12805" width="10.140625" style="247" customWidth="1"/>
    <col min="12806" max="12806" width="6.5703125" style="247" customWidth="1"/>
    <col min="12807" max="12808" width="11" style="247" customWidth="1"/>
    <col min="12809" max="13056" width="9.140625" style="247"/>
    <col min="13057" max="13057" width="5.42578125" style="247" customWidth="1"/>
    <col min="13058" max="13058" width="41.7109375" style="247" customWidth="1"/>
    <col min="13059" max="13059" width="6.5703125" style="247" customWidth="1"/>
    <col min="13060" max="13060" width="7.42578125" style="247" customWidth="1"/>
    <col min="13061" max="13061" width="10.140625" style="247" customWidth="1"/>
    <col min="13062" max="13062" width="6.5703125" style="247" customWidth="1"/>
    <col min="13063" max="13064" width="11" style="247" customWidth="1"/>
    <col min="13065" max="13312" width="9.140625" style="247"/>
    <col min="13313" max="13313" width="5.42578125" style="247" customWidth="1"/>
    <col min="13314" max="13314" width="41.7109375" style="247" customWidth="1"/>
    <col min="13315" max="13315" width="6.5703125" style="247" customWidth="1"/>
    <col min="13316" max="13316" width="7.42578125" style="247" customWidth="1"/>
    <col min="13317" max="13317" width="10.140625" style="247" customWidth="1"/>
    <col min="13318" max="13318" width="6.5703125" style="247" customWidth="1"/>
    <col min="13319" max="13320" width="11" style="247" customWidth="1"/>
    <col min="13321" max="13568" width="9.140625" style="247"/>
    <col min="13569" max="13569" width="5.42578125" style="247" customWidth="1"/>
    <col min="13570" max="13570" width="41.7109375" style="247" customWidth="1"/>
    <col min="13571" max="13571" width="6.5703125" style="247" customWidth="1"/>
    <col min="13572" max="13572" width="7.42578125" style="247" customWidth="1"/>
    <col min="13573" max="13573" width="10.140625" style="247" customWidth="1"/>
    <col min="13574" max="13574" width="6.5703125" style="247" customWidth="1"/>
    <col min="13575" max="13576" width="11" style="247" customWidth="1"/>
    <col min="13577" max="13824" width="9.140625" style="247"/>
    <col min="13825" max="13825" width="5.42578125" style="247" customWidth="1"/>
    <col min="13826" max="13826" width="41.7109375" style="247" customWidth="1"/>
    <col min="13827" max="13827" width="6.5703125" style="247" customWidth="1"/>
    <col min="13828" max="13828" width="7.42578125" style="247" customWidth="1"/>
    <col min="13829" max="13829" width="10.140625" style="247" customWidth="1"/>
    <col min="13830" max="13830" width="6.5703125" style="247" customWidth="1"/>
    <col min="13831" max="13832" width="11" style="247" customWidth="1"/>
    <col min="13833" max="14080" width="9.140625" style="247"/>
    <col min="14081" max="14081" width="5.42578125" style="247" customWidth="1"/>
    <col min="14082" max="14082" width="41.7109375" style="247" customWidth="1"/>
    <col min="14083" max="14083" width="6.5703125" style="247" customWidth="1"/>
    <col min="14084" max="14084" width="7.42578125" style="247" customWidth="1"/>
    <col min="14085" max="14085" width="10.140625" style="247" customWidth="1"/>
    <col min="14086" max="14086" width="6.5703125" style="247" customWidth="1"/>
    <col min="14087" max="14088" width="11" style="247" customWidth="1"/>
    <col min="14089" max="14336" width="9.140625" style="247"/>
    <col min="14337" max="14337" width="5.42578125" style="247" customWidth="1"/>
    <col min="14338" max="14338" width="41.7109375" style="247" customWidth="1"/>
    <col min="14339" max="14339" width="6.5703125" style="247" customWidth="1"/>
    <col min="14340" max="14340" width="7.42578125" style="247" customWidth="1"/>
    <col min="14341" max="14341" width="10.140625" style="247" customWidth="1"/>
    <col min="14342" max="14342" width="6.5703125" style="247" customWidth="1"/>
    <col min="14343" max="14344" width="11" style="247" customWidth="1"/>
    <col min="14345" max="14592" width="9.140625" style="247"/>
    <col min="14593" max="14593" width="5.42578125" style="247" customWidth="1"/>
    <col min="14594" max="14594" width="41.7109375" style="247" customWidth="1"/>
    <col min="14595" max="14595" width="6.5703125" style="247" customWidth="1"/>
    <col min="14596" max="14596" width="7.42578125" style="247" customWidth="1"/>
    <col min="14597" max="14597" width="10.140625" style="247" customWidth="1"/>
    <col min="14598" max="14598" width="6.5703125" style="247" customWidth="1"/>
    <col min="14599" max="14600" width="11" style="247" customWidth="1"/>
    <col min="14601" max="14848" width="9.140625" style="247"/>
    <col min="14849" max="14849" width="5.42578125" style="247" customWidth="1"/>
    <col min="14850" max="14850" width="41.7109375" style="247" customWidth="1"/>
    <col min="14851" max="14851" width="6.5703125" style="247" customWidth="1"/>
    <col min="14852" max="14852" width="7.42578125" style="247" customWidth="1"/>
    <col min="14853" max="14853" width="10.140625" style="247" customWidth="1"/>
    <col min="14854" max="14854" width="6.5703125" style="247" customWidth="1"/>
    <col min="14855" max="14856" width="11" style="247" customWidth="1"/>
    <col min="14857" max="15104" width="9.140625" style="247"/>
    <col min="15105" max="15105" width="5.42578125" style="247" customWidth="1"/>
    <col min="15106" max="15106" width="41.7109375" style="247" customWidth="1"/>
    <col min="15107" max="15107" width="6.5703125" style="247" customWidth="1"/>
    <col min="15108" max="15108" width="7.42578125" style="247" customWidth="1"/>
    <col min="15109" max="15109" width="10.140625" style="247" customWidth="1"/>
    <col min="15110" max="15110" width="6.5703125" style="247" customWidth="1"/>
    <col min="15111" max="15112" width="11" style="247" customWidth="1"/>
    <col min="15113" max="15360" width="9.140625" style="247"/>
    <col min="15361" max="15361" width="5.42578125" style="247" customWidth="1"/>
    <col min="15362" max="15362" width="41.7109375" style="247" customWidth="1"/>
    <col min="15363" max="15363" width="6.5703125" style="247" customWidth="1"/>
    <col min="15364" max="15364" width="7.42578125" style="247" customWidth="1"/>
    <col min="15365" max="15365" width="10.140625" style="247" customWidth="1"/>
    <col min="15366" max="15366" width="6.5703125" style="247" customWidth="1"/>
    <col min="15367" max="15368" width="11" style="247" customWidth="1"/>
    <col min="15369" max="15616" width="9.140625" style="247"/>
    <col min="15617" max="15617" width="5.42578125" style="247" customWidth="1"/>
    <col min="15618" max="15618" width="41.7109375" style="247" customWidth="1"/>
    <col min="15619" max="15619" width="6.5703125" style="247" customWidth="1"/>
    <col min="15620" max="15620" width="7.42578125" style="247" customWidth="1"/>
    <col min="15621" max="15621" width="10.140625" style="247" customWidth="1"/>
    <col min="15622" max="15622" width="6.5703125" style="247" customWidth="1"/>
    <col min="15623" max="15624" width="11" style="247" customWidth="1"/>
    <col min="15625" max="15872" width="9.140625" style="247"/>
    <col min="15873" max="15873" width="5.42578125" style="247" customWidth="1"/>
    <col min="15874" max="15874" width="41.7109375" style="247" customWidth="1"/>
    <col min="15875" max="15875" width="6.5703125" style="247" customWidth="1"/>
    <col min="15876" max="15876" width="7.42578125" style="247" customWidth="1"/>
    <col min="15877" max="15877" width="10.140625" style="247" customWidth="1"/>
    <col min="15878" max="15878" width="6.5703125" style="247" customWidth="1"/>
    <col min="15879" max="15880" width="11" style="247" customWidth="1"/>
    <col min="15881" max="16128" width="9.140625" style="247"/>
    <col min="16129" max="16129" width="5.42578125" style="247" customWidth="1"/>
    <col min="16130" max="16130" width="41.7109375" style="247" customWidth="1"/>
    <col min="16131" max="16131" width="6.5703125" style="247" customWidth="1"/>
    <col min="16132" max="16132" width="7.42578125" style="247" customWidth="1"/>
    <col min="16133" max="16133" width="10.140625" style="247" customWidth="1"/>
    <col min="16134" max="16134" width="6.5703125" style="247" customWidth="1"/>
    <col min="16135" max="16136" width="11" style="247" customWidth="1"/>
    <col min="16137" max="16384" width="9.140625" style="247"/>
  </cols>
  <sheetData>
    <row r="1" spans="1:9" ht="12.75" customHeight="1" x14ac:dyDescent="0.2">
      <c r="D1" s="80"/>
      <c r="E1" s="447" t="s">
        <v>403</v>
      </c>
      <c r="F1" s="447"/>
      <c r="G1" s="447"/>
      <c r="H1" s="447"/>
    </row>
    <row r="2" spans="1:9" ht="12.75" customHeight="1" x14ac:dyDescent="0.2">
      <c r="D2" s="426" t="s">
        <v>359</v>
      </c>
      <c r="E2" s="426"/>
      <c r="F2" s="426"/>
      <c r="G2" s="426"/>
      <c r="H2" s="426"/>
    </row>
    <row r="3" spans="1:9" ht="13.5" customHeight="1" x14ac:dyDescent="0.2">
      <c r="D3" s="126"/>
      <c r="E3" s="426" t="s">
        <v>98</v>
      </c>
      <c r="F3" s="426"/>
      <c r="G3" s="426"/>
      <c r="H3" s="426"/>
    </row>
    <row r="4" spans="1:9" ht="12.75" customHeight="1" x14ac:dyDescent="0.2">
      <c r="E4" s="426" t="s">
        <v>349</v>
      </c>
      <c r="F4" s="426"/>
      <c r="G4" s="426"/>
      <c r="H4" s="426"/>
    </row>
    <row r="5" spans="1:9" ht="12.75" customHeight="1" x14ac:dyDescent="0.2">
      <c r="E5" s="246"/>
      <c r="F5" s="246"/>
      <c r="G5" s="246"/>
      <c r="H5" s="246"/>
    </row>
    <row r="6" spans="1:9" ht="12.75" customHeight="1" x14ac:dyDescent="0.2">
      <c r="D6" s="80"/>
      <c r="E6" s="447" t="s">
        <v>391</v>
      </c>
      <c r="F6" s="447"/>
      <c r="G6" s="447"/>
      <c r="H6" s="447"/>
    </row>
    <row r="7" spans="1:9" ht="12.75" customHeight="1" x14ac:dyDescent="0.2">
      <c r="D7" s="426" t="s">
        <v>354</v>
      </c>
      <c r="E7" s="426"/>
      <c r="F7" s="426"/>
      <c r="G7" s="426"/>
      <c r="H7" s="426"/>
    </row>
    <row r="8" spans="1:9" ht="13.5" customHeight="1" x14ac:dyDescent="0.2">
      <c r="D8" s="126"/>
      <c r="E8" s="426" t="s">
        <v>98</v>
      </c>
      <c r="F8" s="426"/>
      <c r="G8" s="426"/>
      <c r="H8" s="426"/>
    </row>
    <row r="9" spans="1:9" ht="12.75" customHeight="1" x14ac:dyDescent="0.2">
      <c r="E9" s="426" t="s">
        <v>355</v>
      </c>
      <c r="F9" s="426"/>
      <c r="G9" s="426"/>
      <c r="H9" s="426"/>
    </row>
    <row r="11" spans="1:9" ht="37.5" customHeight="1" x14ac:dyDescent="0.3">
      <c r="A11" s="446" t="s">
        <v>392</v>
      </c>
      <c r="B11" s="446"/>
      <c r="C11" s="446"/>
      <c r="D11" s="446"/>
      <c r="E11" s="446"/>
      <c r="F11" s="446"/>
      <c r="G11" s="446"/>
    </row>
    <row r="12" spans="1:9" ht="13.5" thickBot="1" x14ac:dyDescent="0.25">
      <c r="A12" s="17"/>
      <c r="B12" s="17"/>
      <c r="C12" s="17"/>
      <c r="D12" s="17"/>
      <c r="E12" s="18"/>
      <c r="G12" s="462" t="s">
        <v>386</v>
      </c>
      <c r="H12" s="462"/>
    </row>
    <row r="13" spans="1:9" s="19" customFormat="1" ht="22.5" customHeight="1" x14ac:dyDescent="0.2">
      <c r="A13" s="457" t="s">
        <v>5</v>
      </c>
      <c r="B13" s="434" t="s">
        <v>52</v>
      </c>
      <c r="C13" s="434" t="s">
        <v>80</v>
      </c>
      <c r="D13" s="434" t="s">
        <v>81</v>
      </c>
      <c r="E13" s="434" t="s">
        <v>82</v>
      </c>
      <c r="F13" s="434" t="s">
        <v>83</v>
      </c>
      <c r="G13" s="434" t="s">
        <v>387</v>
      </c>
      <c r="H13" s="436" t="s">
        <v>388</v>
      </c>
    </row>
    <row r="14" spans="1:9" s="19" customFormat="1" ht="24.75" customHeight="1" x14ac:dyDescent="0.2">
      <c r="A14" s="458"/>
      <c r="B14" s="435"/>
      <c r="C14" s="435"/>
      <c r="D14" s="435"/>
      <c r="E14" s="435"/>
      <c r="F14" s="435"/>
      <c r="G14" s="435"/>
      <c r="H14" s="437"/>
    </row>
    <row r="15" spans="1:9" s="60" customFormat="1" ht="11.25" customHeight="1" x14ac:dyDescent="0.2">
      <c r="A15" s="61"/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59">
        <v>6</v>
      </c>
      <c r="H15" s="333">
        <v>7</v>
      </c>
    </row>
    <row r="16" spans="1:9" ht="25.5" x14ac:dyDescent="0.2">
      <c r="A16" s="82">
        <v>1</v>
      </c>
      <c r="B16" s="83" t="s">
        <v>51</v>
      </c>
      <c r="C16" s="84" t="s">
        <v>33</v>
      </c>
      <c r="D16" s="85"/>
      <c r="E16" s="85"/>
      <c r="F16" s="85"/>
      <c r="G16" s="334">
        <f>G17+G44+G69+G90+G53+G76+G83+G100</f>
        <v>5553.2000000000007</v>
      </c>
      <c r="H16" s="334">
        <f>H17+H44+H69+H90+H53+H76+H83+H100</f>
        <v>5556.2000000000007</v>
      </c>
      <c r="I16" s="181"/>
    </row>
    <row r="17" spans="1:9" s="21" customFormat="1" x14ac:dyDescent="0.2">
      <c r="A17" s="35">
        <v>2</v>
      </c>
      <c r="B17" s="87" t="s">
        <v>107</v>
      </c>
      <c r="C17" s="88" t="s">
        <v>33</v>
      </c>
      <c r="D17" s="89" t="s">
        <v>118</v>
      </c>
      <c r="E17" s="89"/>
      <c r="F17" s="89"/>
      <c r="G17" s="335">
        <f>G18+G24+G38</f>
        <v>2881.1000000000004</v>
      </c>
      <c r="H17" s="90">
        <f>H18+H24+H38</f>
        <v>2740</v>
      </c>
    </row>
    <row r="18" spans="1:9" ht="38.25" x14ac:dyDescent="0.2">
      <c r="A18" s="82">
        <v>3</v>
      </c>
      <c r="B18" s="87" t="s">
        <v>108</v>
      </c>
      <c r="C18" s="88" t="s">
        <v>33</v>
      </c>
      <c r="D18" s="89" t="s">
        <v>119</v>
      </c>
      <c r="E18" s="89"/>
      <c r="F18" s="89"/>
      <c r="G18" s="335">
        <f t="shared" ref="G18:H22" si="0">G19</f>
        <v>584.20000000000005</v>
      </c>
      <c r="H18" s="90">
        <f t="shared" si="0"/>
        <v>584.20000000000005</v>
      </c>
    </row>
    <row r="19" spans="1:9" ht="29.25" customHeight="1" x14ac:dyDescent="0.2">
      <c r="A19" s="35">
        <v>4</v>
      </c>
      <c r="B19" s="91" t="s">
        <v>155</v>
      </c>
      <c r="C19" s="88" t="s">
        <v>33</v>
      </c>
      <c r="D19" s="88" t="s">
        <v>119</v>
      </c>
      <c r="E19" s="88">
        <v>7600000000</v>
      </c>
      <c r="F19" s="88"/>
      <c r="G19" s="336">
        <f t="shared" si="0"/>
        <v>584.20000000000005</v>
      </c>
      <c r="H19" s="92">
        <f t="shared" si="0"/>
        <v>584.20000000000005</v>
      </c>
    </row>
    <row r="20" spans="1:9" ht="27" customHeight="1" x14ac:dyDescent="0.2">
      <c r="A20" s="82">
        <v>5</v>
      </c>
      <c r="B20" s="91" t="s">
        <v>156</v>
      </c>
      <c r="C20" s="88" t="s">
        <v>33</v>
      </c>
      <c r="D20" s="88" t="s">
        <v>119</v>
      </c>
      <c r="E20" s="88">
        <v>7610000000</v>
      </c>
      <c r="F20" s="88"/>
      <c r="G20" s="336">
        <f t="shared" si="0"/>
        <v>584.20000000000005</v>
      </c>
      <c r="H20" s="92">
        <f t="shared" si="0"/>
        <v>584.20000000000005</v>
      </c>
    </row>
    <row r="21" spans="1:9" ht="51" x14ac:dyDescent="0.2">
      <c r="A21" s="35">
        <v>6</v>
      </c>
      <c r="B21" s="91" t="s">
        <v>104</v>
      </c>
      <c r="C21" s="88" t="s">
        <v>33</v>
      </c>
      <c r="D21" s="88" t="s">
        <v>119</v>
      </c>
      <c r="E21" s="88">
        <v>7610080210</v>
      </c>
      <c r="F21" s="88" t="s">
        <v>116</v>
      </c>
      <c r="G21" s="336">
        <f t="shared" si="0"/>
        <v>584.20000000000005</v>
      </c>
      <c r="H21" s="92">
        <f t="shared" si="0"/>
        <v>584.20000000000005</v>
      </c>
    </row>
    <row r="22" spans="1:9" s="103" customFormat="1" ht="64.5" customHeight="1" x14ac:dyDescent="0.2">
      <c r="A22" s="82">
        <v>7</v>
      </c>
      <c r="B22" s="91" t="s">
        <v>105</v>
      </c>
      <c r="C22" s="88" t="s">
        <v>33</v>
      </c>
      <c r="D22" s="88" t="s">
        <v>119</v>
      </c>
      <c r="E22" s="88">
        <v>7610080210</v>
      </c>
      <c r="F22" s="88" t="s">
        <v>117</v>
      </c>
      <c r="G22" s="336">
        <f t="shared" si="0"/>
        <v>584.20000000000005</v>
      </c>
      <c r="H22" s="92">
        <f t="shared" si="0"/>
        <v>584.20000000000005</v>
      </c>
    </row>
    <row r="23" spans="1:9" ht="28.5" customHeight="1" x14ac:dyDescent="0.2">
      <c r="A23" s="35">
        <v>8</v>
      </c>
      <c r="B23" s="91" t="s">
        <v>106</v>
      </c>
      <c r="C23" s="88" t="s">
        <v>33</v>
      </c>
      <c r="D23" s="88" t="s">
        <v>119</v>
      </c>
      <c r="E23" s="88">
        <v>7610080210</v>
      </c>
      <c r="F23" s="88" t="s">
        <v>39</v>
      </c>
      <c r="G23" s="336">
        <v>584.20000000000005</v>
      </c>
      <c r="H23" s="92">
        <v>584.20000000000005</v>
      </c>
    </row>
    <row r="24" spans="1:9" ht="51" x14ac:dyDescent="0.2">
      <c r="A24" s="82">
        <v>9</v>
      </c>
      <c r="B24" s="87" t="s">
        <v>59</v>
      </c>
      <c r="C24" s="88" t="s">
        <v>33</v>
      </c>
      <c r="D24" s="89" t="s">
        <v>120</v>
      </c>
      <c r="E24" s="89"/>
      <c r="F24" s="89"/>
      <c r="G24" s="335">
        <f>G25</f>
        <v>2291.9</v>
      </c>
      <c r="H24" s="90">
        <f>H25</f>
        <v>2150.8000000000002</v>
      </c>
    </row>
    <row r="25" spans="1:9" ht="25.5" x14ac:dyDescent="0.2">
      <c r="A25" s="35">
        <v>10</v>
      </c>
      <c r="B25" s="91" t="s">
        <v>157</v>
      </c>
      <c r="C25" s="88" t="s">
        <v>33</v>
      </c>
      <c r="D25" s="88" t="s">
        <v>120</v>
      </c>
      <c r="E25" s="88">
        <v>7600000000</v>
      </c>
      <c r="F25" s="88"/>
      <c r="G25" s="336">
        <f>G26</f>
        <v>2291.9</v>
      </c>
      <c r="H25" s="92">
        <f>H26</f>
        <v>2150.8000000000002</v>
      </c>
    </row>
    <row r="26" spans="1:9" ht="25.5" x14ac:dyDescent="0.2">
      <c r="A26" s="82">
        <v>11</v>
      </c>
      <c r="B26" s="91" t="s">
        <v>158</v>
      </c>
      <c r="C26" s="88" t="s">
        <v>33</v>
      </c>
      <c r="D26" s="88" t="s">
        <v>120</v>
      </c>
      <c r="E26" s="88">
        <v>7610000000</v>
      </c>
      <c r="F26" s="88"/>
      <c r="G26" s="336">
        <f>G30+G27+G35</f>
        <v>2291.9</v>
      </c>
      <c r="H26" s="92">
        <f>H30+H27+H35</f>
        <v>2150.8000000000002</v>
      </c>
    </row>
    <row r="27" spans="1:9" ht="76.5" x14ac:dyDescent="0.2">
      <c r="A27" s="35">
        <v>12</v>
      </c>
      <c r="B27" s="91" t="s">
        <v>159</v>
      </c>
      <c r="C27" s="88" t="s">
        <v>33</v>
      </c>
      <c r="D27" s="88" t="s">
        <v>120</v>
      </c>
      <c r="E27" s="88" t="s">
        <v>216</v>
      </c>
      <c r="F27" s="88" t="s">
        <v>116</v>
      </c>
      <c r="G27" s="336">
        <f>G28</f>
        <v>2.4</v>
      </c>
      <c r="H27" s="92">
        <f>H28</f>
        <v>2.4</v>
      </c>
    </row>
    <row r="28" spans="1:9" ht="25.5" x14ac:dyDescent="0.2">
      <c r="A28" s="82">
        <v>13</v>
      </c>
      <c r="B28" s="91" t="s">
        <v>109</v>
      </c>
      <c r="C28" s="88" t="s">
        <v>33</v>
      </c>
      <c r="D28" s="88" t="s">
        <v>120</v>
      </c>
      <c r="E28" s="88" t="s">
        <v>216</v>
      </c>
      <c r="F28" s="88" t="s">
        <v>121</v>
      </c>
      <c r="G28" s="336">
        <f>G29</f>
        <v>2.4</v>
      </c>
      <c r="H28" s="92">
        <f>H29</f>
        <v>2.4</v>
      </c>
    </row>
    <row r="29" spans="1:9" ht="38.25" x14ac:dyDescent="0.2">
      <c r="A29" s="35">
        <v>14</v>
      </c>
      <c r="B29" s="91" t="s">
        <v>110</v>
      </c>
      <c r="C29" s="88" t="s">
        <v>33</v>
      </c>
      <c r="D29" s="88" t="s">
        <v>120</v>
      </c>
      <c r="E29" s="88" t="s">
        <v>216</v>
      </c>
      <c r="F29" s="88" t="s">
        <v>100</v>
      </c>
      <c r="G29" s="336">
        <v>2.4</v>
      </c>
      <c r="H29" s="92">
        <v>2.4</v>
      </c>
    </row>
    <row r="30" spans="1:9" ht="55.5" customHeight="1" x14ac:dyDescent="0.2">
      <c r="A30" s="82">
        <v>15</v>
      </c>
      <c r="B30" s="91" t="s">
        <v>104</v>
      </c>
      <c r="C30" s="88" t="s">
        <v>33</v>
      </c>
      <c r="D30" s="88" t="s">
        <v>120</v>
      </c>
      <c r="E30" s="88">
        <v>7610080210</v>
      </c>
      <c r="F30" s="88"/>
      <c r="G30" s="336">
        <f>G31+G33</f>
        <v>1550.6000000000001</v>
      </c>
      <c r="H30" s="104">
        <f>H31+H33</f>
        <v>1409.5</v>
      </c>
      <c r="I30" s="181"/>
    </row>
    <row r="31" spans="1:9" ht="63.75" x14ac:dyDescent="0.2">
      <c r="A31" s="35">
        <v>16</v>
      </c>
      <c r="B31" s="91" t="s">
        <v>105</v>
      </c>
      <c r="C31" s="88" t="s">
        <v>33</v>
      </c>
      <c r="D31" s="88" t="s">
        <v>120</v>
      </c>
      <c r="E31" s="88">
        <v>7610080210</v>
      </c>
      <c r="F31" s="88" t="s">
        <v>117</v>
      </c>
      <c r="G31" s="336">
        <f>G32</f>
        <v>1366.9</v>
      </c>
      <c r="H31" s="92">
        <f>H32</f>
        <v>1366.9</v>
      </c>
    </row>
    <row r="32" spans="1:9" ht="30.75" customHeight="1" x14ac:dyDescent="0.2">
      <c r="A32" s="82">
        <v>17</v>
      </c>
      <c r="B32" s="91" t="s">
        <v>106</v>
      </c>
      <c r="C32" s="88" t="s">
        <v>33</v>
      </c>
      <c r="D32" s="88" t="s">
        <v>120</v>
      </c>
      <c r="E32" s="88">
        <v>7610080210</v>
      </c>
      <c r="F32" s="88" t="s">
        <v>39</v>
      </c>
      <c r="G32" s="336">
        <v>1366.9</v>
      </c>
      <c r="H32" s="92">
        <v>1366.9</v>
      </c>
    </row>
    <row r="33" spans="1:8" ht="29.25" customHeight="1" x14ac:dyDescent="0.2">
      <c r="A33" s="35">
        <v>18</v>
      </c>
      <c r="B33" s="91" t="s">
        <v>109</v>
      </c>
      <c r="C33" s="88" t="s">
        <v>33</v>
      </c>
      <c r="D33" s="88" t="s">
        <v>120</v>
      </c>
      <c r="E33" s="88" t="s">
        <v>215</v>
      </c>
      <c r="F33" s="88" t="s">
        <v>121</v>
      </c>
      <c r="G33" s="336">
        <f>G34</f>
        <v>183.7</v>
      </c>
      <c r="H33" s="170">
        <f>H34</f>
        <v>42.6</v>
      </c>
    </row>
    <row r="34" spans="1:8" ht="41.25" customHeight="1" x14ac:dyDescent="0.2">
      <c r="A34" s="82">
        <v>19</v>
      </c>
      <c r="B34" s="91" t="s">
        <v>110</v>
      </c>
      <c r="C34" s="88" t="s">
        <v>33</v>
      </c>
      <c r="D34" s="88" t="s">
        <v>120</v>
      </c>
      <c r="E34" s="88" t="s">
        <v>215</v>
      </c>
      <c r="F34" s="88" t="s">
        <v>100</v>
      </c>
      <c r="G34" s="104">
        <v>183.7</v>
      </c>
      <c r="H34" s="92">
        <v>42.6</v>
      </c>
    </row>
    <row r="35" spans="1:8" ht="54" customHeight="1" x14ac:dyDescent="0.2">
      <c r="A35" s="35">
        <v>20</v>
      </c>
      <c r="B35" s="91" t="s">
        <v>4</v>
      </c>
      <c r="C35" s="88" t="s">
        <v>33</v>
      </c>
      <c r="D35" s="88" t="s">
        <v>120</v>
      </c>
      <c r="E35" s="88">
        <v>7610080270</v>
      </c>
      <c r="F35" s="88"/>
      <c r="G35" s="336">
        <f>G36</f>
        <v>738.9</v>
      </c>
      <c r="H35" s="92">
        <f>H36</f>
        <v>738.9</v>
      </c>
    </row>
    <row r="36" spans="1:8" ht="56.25" customHeight="1" x14ac:dyDescent="0.2">
      <c r="A36" s="82">
        <v>21</v>
      </c>
      <c r="B36" s="91" t="s">
        <v>4</v>
      </c>
      <c r="C36" s="88" t="s">
        <v>33</v>
      </c>
      <c r="D36" s="88" t="s">
        <v>120</v>
      </c>
      <c r="E36" s="88">
        <v>7610080270</v>
      </c>
      <c r="F36" s="88" t="s">
        <v>117</v>
      </c>
      <c r="G36" s="336">
        <f>G37</f>
        <v>738.9</v>
      </c>
      <c r="H36" s="92">
        <f>H37</f>
        <v>738.9</v>
      </c>
    </row>
    <row r="37" spans="1:8" ht="30" customHeight="1" x14ac:dyDescent="0.2">
      <c r="A37" s="35">
        <v>22</v>
      </c>
      <c r="B37" s="91" t="s">
        <v>106</v>
      </c>
      <c r="C37" s="88" t="s">
        <v>33</v>
      </c>
      <c r="D37" s="88" t="s">
        <v>120</v>
      </c>
      <c r="E37" s="88">
        <v>7610080270</v>
      </c>
      <c r="F37" s="88" t="s">
        <v>39</v>
      </c>
      <c r="G37" s="336">
        <v>738.9</v>
      </c>
      <c r="H37" s="92">
        <v>738.9</v>
      </c>
    </row>
    <row r="38" spans="1:8" x14ac:dyDescent="0.2">
      <c r="A38" s="82">
        <v>23</v>
      </c>
      <c r="B38" s="87" t="s">
        <v>128</v>
      </c>
      <c r="C38" s="88" t="s">
        <v>33</v>
      </c>
      <c r="D38" s="89" t="s">
        <v>124</v>
      </c>
      <c r="E38" s="93"/>
      <c r="F38" s="93"/>
      <c r="G38" s="336">
        <f t="shared" ref="G38:H42" si="1">G39</f>
        <v>5</v>
      </c>
      <c r="H38" s="92">
        <f t="shared" si="1"/>
        <v>5</v>
      </c>
    </row>
    <row r="39" spans="1:8" s="103" customFormat="1" ht="12.75" customHeight="1" x14ac:dyDescent="0.2">
      <c r="A39" s="35">
        <v>24</v>
      </c>
      <c r="B39" s="91" t="s">
        <v>157</v>
      </c>
      <c r="C39" s="88" t="s">
        <v>33</v>
      </c>
      <c r="D39" s="88" t="s">
        <v>124</v>
      </c>
      <c r="E39" s="88">
        <v>7600000000</v>
      </c>
      <c r="F39" s="88"/>
      <c r="G39" s="336">
        <f t="shared" si="1"/>
        <v>5</v>
      </c>
      <c r="H39" s="92">
        <f t="shared" si="1"/>
        <v>5</v>
      </c>
    </row>
    <row r="40" spans="1:8" ht="15" customHeight="1" x14ac:dyDescent="0.2">
      <c r="A40" s="82">
        <v>25</v>
      </c>
      <c r="B40" s="91" t="s">
        <v>158</v>
      </c>
      <c r="C40" s="88" t="s">
        <v>33</v>
      </c>
      <c r="D40" s="88" t="s">
        <v>124</v>
      </c>
      <c r="E40" s="88">
        <v>7610000000</v>
      </c>
      <c r="F40" s="88"/>
      <c r="G40" s="336">
        <f t="shared" si="1"/>
        <v>5</v>
      </c>
      <c r="H40" s="92">
        <f t="shared" si="1"/>
        <v>5</v>
      </c>
    </row>
    <row r="41" spans="1:8" ht="12.75" customHeight="1" x14ac:dyDescent="0.2">
      <c r="A41" s="35">
        <v>26</v>
      </c>
      <c r="B41" s="91" t="s">
        <v>160</v>
      </c>
      <c r="C41" s="88" t="s">
        <v>33</v>
      </c>
      <c r="D41" s="88" t="s">
        <v>124</v>
      </c>
      <c r="E41" s="88" t="s">
        <v>218</v>
      </c>
      <c r="F41" s="88"/>
      <c r="G41" s="336">
        <f t="shared" si="1"/>
        <v>5</v>
      </c>
      <c r="H41" s="92">
        <f t="shared" si="1"/>
        <v>5</v>
      </c>
    </row>
    <row r="42" spans="1:8" ht="19.5" customHeight="1" x14ac:dyDescent="0.2">
      <c r="A42" s="82">
        <v>27</v>
      </c>
      <c r="B42" s="91" t="s">
        <v>111</v>
      </c>
      <c r="C42" s="88" t="s">
        <v>33</v>
      </c>
      <c r="D42" s="88" t="s">
        <v>124</v>
      </c>
      <c r="E42" s="88" t="s">
        <v>218</v>
      </c>
      <c r="F42" s="88" t="s">
        <v>122</v>
      </c>
      <c r="G42" s="336">
        <f t="shared" si="1"/>
        <v>5</v>
      </c>
      <c r="H42" s="92">
        <f t="shared" si="1"/>
        <v>5</v>
      </c>
    </row>
    <row r="43" spans="1:8" s="20" customFormat="1" ht="18.75" customHeight="1" x14ac:dyDescent="0.2">
      <c r="A43" s="35">
        <v>28</v>
      </c>
      <c r="B43" s="91" t="s">
        <v>112</v>
      </c>
      <c r="C43" s="88" t="s">
        <v>33</v>
      </c>
      <c r="D43" s="88" t="s">
        <v>124</v>
      </c>
      <c r="E43" s="88" t="s">
        <v>218</v>
      </c>
      <c r="F43" s="88" t="s">
        <v>123</v>
      </c>
      <c r="G43" s="336">
        <v>5</v>
      </c>
      <c r="H43" s="92">
        <v>5</v>
      </c>
    </row>
    <row r="44" spans="1:8" ht="30" customHeight="1" x14ac:dyDescent="0.2">
      <c r="A44" s="82">
        <v>29</v>
      </c>
      <c r="B44" s="87" t="s">
        <v>113</v>
      </c>
      <c r="C44" s="88" t="s">
        <v>33</v>
      </c>
      <c r="D44" s="89" t="s">
        <v>125</v>
      </c>
      <c r="E44" s="89"/>
      <c r="F44" s="89"/>
      <c r="G44" s="335">
        <f>G45</f>
        <v>64.3</v>
      </c>
      <c r="H44" s="220">
        <f>H45</f>
        <v>67.300000000000011</v>
      </c>
    </row>
    <row r="45" spans="1:8" ht="24.75" customHeight="1" x14ac:dyDescent="0.2">
      <c r="A45" s="35">
        <v>30</v>
      </c>
      <c r="B45" s="91" t="s">
        <v>114</v>
      </c>
      <c r="C45" s="88" t="s">
        <v>33</v>
      </c>
      <c r="D45" s="88" t="s">
        <v>126</v>
      </c>
      <c r="E45" s="88"/>
      <c r="F45" s="88"/>
      <c r="G45" s="336">
        <f>G48</f>
        <v>64.3</v>
      </c>
      <c r="H45" s="170">
        <f>H46</f>
        <v>67.300000000000011</v>
      </c>
    </row>
    <row r="46" spans="1:8" ht="30" customHeight="1" x14ac:dyDescent="0.2">
      <c r="A46" s="82">
        <v>31</v>
      </c>
      <c r="B46" s="91" t="s">
        <v>157</v>
      </c>
      <c r="C46" s="88" t="s">
        <v>33</v>
      </c>
      <c r="D46" s="88" t="s">
        <v>126</v>
      </c>
      <c r="E46" s="88" t="s">
        <v>213</v>
      </c>
      <c r="F46" s="88"/>
      <c r="G46" s="336">
        <f>G47</f>
        <v>64.3</v>
      </c>
      <c r="H46" s="170">
        <f>H47</f>
        <v>67.300000000000011</v>
      </c>
    </row>
    <row r="47" spans="1:8" ht="29.25" customHeight="1" x14ac:dyDescent="0.2">
      <c r="A47" s="35">
        <v>32</v>
      </c>
      <c r="B47" s="91" t="s">
        <v>158</v>
      </c>
      <c r="C47" s="88" t="s">
        <v>33</v>
      </c>
      <c r="D47" s="88" t="s">
        <v>126</v>
      </c>
      <c r="E47" s="88" t="s">
        <v>214</v>
      </c>
      <c r="F47" s="88"/>
      <c r="G47" s="336">
        <f>G48</f>
        <v>64.3</v>
      </c>
      <c r="H47" s="170">
        <f>H48</f>
        <v>67.300000000000011</v>
      </c>
    </row>
    <row r="48" spans="1:8" ht="67.5" customHeight="1" x14ac:dyDescent="0.2">
      <c r="A48" s="82">
        <v>33</v>
      </c>
      <c r="B48" s="91" t="s">
        <v>173</v>
      </c>
      <c r="C48" s="88" t="s">
        <v>33</v>
      </c>
      <c r="D48" s="88" t="s">
        <v>126</v>
      </c>
      <c r="E48" s="88" t="s">
        <v>219</v>
      </c>
      <c r="F48" s="88" t="s">
        <v>116</v>
      </c>
      <c r="G48" s="336">
        <f>G49+G51</f>
        <v>64.3</v>
      </c>
      <c r="H48" s="170">
        <f>H49+H51</f>
        <v>67.300000000000011</v>
      </c>
    </row>
    <row r="49" spans="1:9" ht="67.5" customHeight="1" x14ac:dyDescent="0.2">
      <c r="A49" s="35">
        <v>34</v>
      </c>
      <c r="B49" s="91" t="s">
        <v>105</v>
      </c>
      <c r="C49" s="88" t="s">
        <v>33</v>
      </c>
      <c r="D49" s="88" t="s">
        <v>126</v>
      </c>
      <c r="E49" s="88" t="s">
        <v>219</v>
      </c>
      <c r="F49" s="88" t="s">
        <v>117</v>
      </c>
      <c r="G49" s="336">
        <f>G50</f>
        <v>48.7</v>
      </c>
      <c r="H49" s="170">
        <f>H50</f>
        <v>48.7</v>
      </c>
    </row>
    <row r="50" spans="1:9" ht="33.75" customHeight="1" x14ac:dyDescent="0.2">
      <c r="A50" s="82">
        <v>35</v>
      </c>
      <c r="B50" s="91" t="s">
        <v>106</v>
      </c>
      <c r="C50" s="88" t="s">
        <v>33</v>
      </c>
      <c r="D50" s="88" t="s">
        <v>126</v>
      </c>
      <c r="E50" s="88" t="s">
        <v>219</v>
      </c>
      <c r="F50" s="88" t="s">
        <v>39</v>
      </c>
      <c r="G50" s="336">
        <v>48.7</v>
      </c>
      <c r="H50" s="170">
        <v>48.7</v>
      </c>
    </row>
    <row r="51" spans="1:9" ht="33.75" customHeight="1" x14ac:dyDescent="0.2">
      <c r="A51" s="35">
        <v>36</v>
      </c>
      <c r="B51" s="91" t="s">
        <v>109</v>
      </c>
      <c r="C51" s="88" t="s">
        <v>33</v>
      </c>
      <c r="D51" s="88" t="s">
        <v>126</v>
      </c>
      <c r="E51" s="88" t="s">
        <v>219</v>
      </c>
      <c r="F51" s="88" t="s">
        <v>121</v>
      </c>
      <c r="G51" s="336">
        <f>G52</f>
        <v>15.6</v>
      </c>
      <c r="H51" s="170">
        <f>H52</f>
        <v>18.600000000000001</v>
      </c>
    </row>
    <row r="52" spans="1:9" ht="41.25" customHeight="1" x14ac:dyDescent="0.2">
      <c r="A52" s="82">
        <v>37</v>
      </c>
      <c r="B52" s="91" t="s">
        <v>110</v>
      </c>
      <c r="C52" s="88" t="s">
        <v>33</v>
      </c>
      <c r="D52" s="88" t="s">
        <v>126</v>
      </c>
      <c r="E52" s="88" t="s">
        <v>219</v>
      </c>
      <c r="F52" s="88" t="s">
        <v>100</v>
      </c>
      <c r="G52" s="336">
        <v>15.6</v>
      </c>
      <c r="H52" s="170">
        <v>18.600000000000001</v>
      </c>
    </row>
    <row r="53" spans="1:9" s="20" customFormat="1" ht="25.5" x14ac:dyDescent="0.2">
      <c r="A53" s="35">
        <v>38</v>
      </c>
      <c r="B53" s="94" t="s">
        <v>161</v>
      </c>
      <c r="C53" s="95" t="s">
        <v>33</v>
      </c>
      <c r="D53" s="89" t="s">
        <v>162</v>
      </c>
      <c r="E53" s="88"/>
      <c r="F53" s="88"/>
      <c r="G53" s="337">
        <f>G54+G63</f>
        <v>47.2</v>
      </c>
      <c r="H53" s="220">
        <f>H54+H63</f>
        <v>47.2</v>
      </c>
    </row>
    <row r="54" spans="1:9" ht="21" customHeight="1" x14ac:dyDescent="0.2">
      <c r="A54" s="82">
        <v>39</v>
      </c>
      <c r="B54" s="87" t="s">
        <v>85</v>
      </c>
      <c r="C54" s="95" t="s">
        <v>33</v>
      </c>
      <c r="D54" s="89" t="s">
        <v>94</v>
      </c>
      <c r="E54" s="89"/>
      <c r="F54" s="89"/>
      <c r="G54" s="337">
        <f t="shared" ref="G54:H61" si="2">G55</f>
        <v>46.7</v>
      </c>
      <c r="H54" s="220">
        <f t="shared" si="2"/>
        <v>46.7</v>
      </c>
    </row>
    <row r="55" spans="1:9" ht="63.75" x14ac:dyDescent="0.2">
      <c r="A55" s="35">
        <v>40</v>
      </c>
      <c r="B55" s="96" t="s">
        <v>220</v>
      </c>
      <c r="C55" s="97" t="s">
        <v>33</v>
      </c>
      <c r="D55" s="88" t="s">
        <v>94</v>
      </c>
      <c r="E55" s="88" t="s">
        <v>221</v>
      </c>
      <c r="F55" s="88"/>
      <c r="G55" s="338">
        <f t="shared" si="2"/>
        <v>46.7</v>
      </c>
      <c r="H55" s="170">
        <f t="shared" si="2"/>
        <v>46.7</v>
      </c>
    </row>
    <row r="56" spans="1:9" ht="25.5" x14ac:dyDescent="0.2">
      <c r="A56" s="82">
        <v>41</v>
      </c>
      <c r="B56" s="96" t="s">
        <v>163</v>
      </c>
      <c r="C56" s="97" t="s">
        <v>33</v>
      </c>
      <c r="D56" s="88" t="s">
        <v>94</v>
      </c>
      <c r="E56" s="88" t="s">
        <v>222</v>
      </c>
      <c r="F56" s="88"/>
      <c r="G56" s="338">
        <f>G57+G60</f>
        <v>46.7</v>
      </c>
      <c r="H56" s="104">
        <f>H57+H60</f>
        <v>46.7</v>
      </c>
      <c r="I56" s="181"/>
    </row>
    <row r="57" spans="1:9" ht="102" x14ac:dyDescent="0.2">
      <c r="A57" s="35">
        <v>42</v>
      </c>
      <c r="B57" s="96" t="s">
        <v>177</v>
      </c>
      <c r="C57" s="97" t="s">
        <v>33</v>
      </c>
      <c r="D57" s="88" t="s">
        <v>94</v>
      </c>
      <c r="E57" s="88" t="s">
        <v>223</v>
      </c>
      <c r="F57" s="88"/>
      <c r="G57" s="338">
        <f t="shared" si="2"/>
        <v>30</v>
      </c>
      <c r="H57" s="170">
        <f t="shared" si="2"/>
        <v>30</v>
      </c>
    </row>
    <row r="58" spans="1:9" ht="29.25" customHeight="1" x14ac:dyDescent="0.2">
      <c r="A58" s="82">
        <v>43</v>
      </c>
      <c r="B58" s="91" t="s">
        <v>109</v>
      </c>
      <c r="C58" s="97" t="s">
        <v>33</v>
      </c>
      <c r="D58" s="88" t="s">
        <v>94</v>
      </c>
      <c r="E58" s="88" t="s">
        <v>223</v>
      </c>
      <c r="F58" s="88" t="s">
        <v>121</v>
      </c>
      <c r="G58" s="338">
        <f t="shared" si="2"/>
        <v>30</v>
      </c>
      <c r="H58" s="170">
        <f t="shared" si="2"/>
        <v>30</v>
      </c>
    </row>
    <row r="59" spans="1:9" ht="48" customHeight="1" x14ac:dyDescent="0.2">
      <c r="A59" s="35">
        <v>44</v>
      </c>
      <c r="B59" s="91" t="s">
        <v>110</v>
      </c>
      <c r="C59" s="97" t="s">
        <v>33</v>
      </c>
      <c r="D59" s="88" t="s">
        <v>94</v>
      </c>
      <c r="E59" s="88" t="s">
        <v>223</v>
      </c>
      <c r="F59" s="88" t="s">
        <v>100</v>
      </c>
      <c r="G59" s="338">
        <v>30</v>
      </c>
      <c r="H59" s="170">
        <v>30</v>
      </c>
    </row>
    <row r="60" spans="1:9" ht="114.75" x14ac:dyDescent="0.2">
      <c r="A60" s="82">
        <v>45</v>
      </c>
      <c r="B60" s="96" t="s">
        <v>277</v>
      </c>
      <c r="C60" s="97" t="s">
        <v>33</v>
      </c>
      <c r="D60" s="88" t="s">
        <v>94</v>
      </c>
      <c r="E60" s="88" t="s">
        <v>272</v>
      </c>
      <c r="F60" s="88"/>
      <c r="G60" s="338">
        <f t="shared" si="2"/>
        <v>16.7</v>
      </c>
      <c r="H60" s="170">
        <f t="shared" si="2"/>
        <v>16.7</v>
      </c>
    </row>
    <row r="61" spans="1:9" ht="29.25" customHeight="1" x14ac:dyDescent="0.2">
      <c r="A61" s="35">
        <v>46</v>
      </c>
      <c r="B61" s="91" t="s">
        <v>109</v>
      </c>
      <c r="C61" s="97" t="s">
        <v>33</v>
      </c>
      <c r="D61" s="88" t="s">
        <v>94</v>
      </c>
      <c r="E61" s="88" t="s">
        <v>272</v>
      </c>
      <c r="F61" s="88" t="s">
        <v>121</v>
      </c>
      <c r="G61" s="338">
        <f t="shared" si="2"/>
        <v>16.7</v>
      </c>
      <c r="H61" s="170">
        <f t="shared" si="2"/>
        <v>16.7</v>
      </c>
    </row>
    <row r="62" spans="1:9" ht="48" customHeight="1" x14ac:dyDescent="0.2">
      <c r="A62" s="82">
        <v>47</v>
      </c>
      <c r="B62" s="91" t="s">
        <v>110</v>
      </c>
      <c r="C62" s="97" t="s">
        <v>33</v>
      </c>
      <c r="D62" s="88" t="s">
        <v>94</v>
      </c>
      <c r="E62" s="88" t="s">
        <v>272</v>
      </c>
      <c r="F62" s="88" t="s">
        <v>100</v>
      </c>
      <c r="G62" s="338">
        <v>16.7</v>
      </c>
      <c r="H62" s="170">
        <v>16.7</v>
      </c>
    </row>
    <row r="63" spans="1:9" ht="36" customHeight="1" x14ac:dyDescent="0.2">
      <c r="A63" s="35">
        <v>48</v>
      </c>
      <c r="B63" s="87" t="s">
        <v>298</v>
      </c>
      <c r="C63" s="95" t="s">
        <v>33</v>
      </c>
      <c r="D63" s="89" t="s">
        <v>297</v>
      </c>
      <c r="E63" s="89"/>
      <c r="F63" s="89"/>
      <c r="G63" s="335">
        <f t="shared" ref="G63:H67" si="3">G64</f>
        <v>0.5</v>
      </c>
      <c r="H63" s="220">
        <f t="shared" si="3"/>
        <v>0.5</v>
      </c>
    </row>
    <row r="64" spans="1:9" ht="48" customHeight="1" x14ac:dyDescent="0.2">
      <c r="A64" s="82">
        <v>49</v>
      </c>
      <c r="B64" s="96" t="s">
        <v>295</v>
      </c>
      <c r="C64" s="97" t="s">
        <v>33</v>
      </c>
      <c r="D64" s="88" t="s">
        <v>297</v>
      </c>
      <c r="E64" s="88" t="s">
        <v>221</v>
      </c>
      <c r="F64" s="88"/>
      <c r="G64" s="336">
        <f t="shared" si="3"/>
        <v>0.5</v>
      </c>
      <c r="H64" s="170">
        <f t="shared" si="3"/>
        <v>0.5</v>
      </c>
    </row>
    <row r="65" spans="1:8" ht="30.75" customHeight="1" x14ac:dyDescent="0.2">
      <c r="A65" s="35">
        <v>50</v>
      </c>
      <c r="B65" s="96" t="s">
        <v>163</v>
      </c>
      <c r="C65" s="97" t="s">
        <v>33</v>
      </c>
      <c r="D65" s="88" t="s">
        <v>297</v>
      </c>
      <c r="E65" s="88" t="s">
        <v>222</v>
      </c>
      <c r="F65" s="88"/>
      <c r="G65" s="336">
        <f t="shared" si="3"/>
        <v>0.5</v>
      </c>
      <c r="H65" s="170">
        <f t="shared" si="3"/>
        <v>0.5</v>
      </c>
    </row>
    <row r="66" spans="1:8" ht="48" customHeight="1" x14ac:dyDescent="0.2">
      <c r="A66" s="82">
        <v>51</v>
      </c>
      <c r="B66" s="96" t="s">
        <v>302</v>
      </c>
      <c r="C66" s="97" t="s">
        <v>33</v>
      </c>
      <c r="D66" s="88" t="s">
        <v>297</v>
      </c>
      <c r="E66" s="88" t="s">
        <v>299</v>
      </c>
      <c r="F66" s="88"/>
      <c r="G66" s="336">
        <f t="shared" si="3"/>
        <v>0.5</v>
      </c>
      <c r="H66" s="170">
        <f t="shared" si="3"/>
        <v>0.5</v>
      </c>
    </row>
    <row r="67" spans="1:8" ht="30" customHeight="1" x14ac:dyDescent="0.2">
      <c r="A67" s="35">
        <v>52</v>
      </c>
      <c r="B67" s="91" t="s">
        <v>109</v>
      </c>
      <c r="C67" s="97" t="s">
        <v>33</v>
      </c>
      <c r="D67" s="88" t="s">
        <v>297</v>
      </c>
      <c r="E67" s="88" t="s">
        <v>299</v>
      </c>
      <c r="F67" s="88" t="s">
        <v>121</v>
      </c>
      <c r="G67" s="336">
        <f t="shared" si="3"/>
        <v>0.5</v>
      </c>
      <c r="H67" s="170">
        <f t="shared" si="3"/>
        <v>0.5</v>
      </c>
    </row>
    <row r="68" spans="1:8" ht="43.5" customHeight="1" x14ac:dyDescent="0.2">
      <c r="A68" s="82">
        <v>53</v>
      </c>
      <c r="B68" s="91" t="s">
        <v>110</v>
      </c>
      <c r="C68" s="97" t="s">
        <v>33</v>
      </c>
      <c r="D68" s="88" t="s">
        <v>297</v>
      </c>
      <c r="E68" s="88" t="s">
        <v>299</v>
      </c>
      <c r="F68" s="88" t="s">
        <v>100</v>
      </c>
      <c r="G68" s="336">
        <v>0.5</v>
      </c>
      <c r="H68" s="170">
        <v>0.5</v>
      </c>
    </row>
    <row r="69" spans="1:8" x14ac:dyDescent="0.2">
      <c r="A69" s="35">
        <v>54</v>
      </c>
      <c r="B69" s="87" t="s">
        <v>164</v>
      </c>
      <c r="C69" s="95" t="s">
        <v>33</v>
      </c>
      <c r="D69" s="89" t="s">
        <v>165</v>
      </c>
      <c r="E69" s="89"/>
      <c r="F69" s="89"/>
      <c r="G69" s="335">
        <f t="shared" ref="G69:H74" si="4">G70</f>
        <v>102.8</v>
      </c>
      <c r="H69" s="90">
        <f t="shared" si="4"/>
        <v>105.3</v>
      </c>
    </row>
    <row r="70" spans="1:8" x14ac:dyDescent="0.2">
      <c r="A70" s="82">
        <v>55</v>
      </c>
      <c r="B70" s="87" t="s">
        <v>89</v>
      </c>
      <c r="C70" s="95" t="s">
        <v>33</v>
      </c>
      <c r="D70" s="89" t="s">
        <v>97</v>
      </c>
      <c r="E70" s="89"/>
      <c r="F70" s="89"/>
      <c r="G70" s="335">
        <f t="shared" si="4"/>
        <v>102.8</v>
      </c>
      <c r="H70" s="90">
        <f t="shared" si="4"/>
        <v>105.3</v>
      </c>
    </row>
    <row r="71" spans="1:8" s="103" customFormat="1" ht="63.75" x14ac:dyDescent="0.2">
      <c r="A71" s="35">
        <v>56</v>
      </c>
      <c r="B71" s="96" t="s">
        <v>393</v>
      </c>
      <c r="C71" s="97" t="s">
        <v>33</v>
      </c>
      <c r="D71" s="88" t="s">
        <v>97</v>
      </c>
      <c r="E71" s="88" t="s">
        <v>221</v>
      </c>
      <c r="F71" s="88"/>
      <c r="G71" s="336">
        <f t="shared" si="4"/>
        <v>102.8</v>
      </c>
      <c r="H71" s="92">
        <f t="shared" si="4"/>
        <v>105.3</v>
      </c>
    </row>
    <row r="72" spans="1:8" ht="25.5" customHeight="1" x14ac:dyDescent="0.2">
      <c r="A72" s="82">
        <v>57</v>
      </c>
      <c r="B72" s="96" t="s">
        <v>166</v>
      </c>
      <c r="C72" s="97" t="s">
        <v>33</v>
      </c>
      <c r="D72" s="88" t="s">
        <v>97</v>
      </c>
      <c r="E72" s="88" t="s">
        <v>225</v>
      </c>
      <c r="F72" s="88"/>
      <c r="G72" s="336">
        <f t="shared" si="4"/>
        <v>102.8</v>
      </c>
      <c r="H72" s="92">
        <f t="shared" si="4"/>
        <v>105.3</v>
      </c>
    </row>
    <row r="73" spans="1:8" ht="29.25" customHeight="1" x14ac:dyDescent="0.2">
      <c r="A73" s="35">
        <v>58</v>
      </c>
      <c r="B73" s="91" t="s">
        <v>226</v>
      </c>
      <c r="C73" s="97" t="s">
        <v>33</v>
      </c>
      <c r="D73" s="88" t="s">
        <v>97</v>
      </c>
      <c r="E73" s="88" t="s">
        <v>227</v>
      </c>
      <c r="F73" s="88"/>
      <c r="G73" s="336">
        <f t="shared" si="4"/>
        <v>102.8</v>
      </c>
      <c r="H73" s="92">
        <f t="shared" si="4"/>
        <v>105.3</v>
      </c>
    </row>
    <row r="74" spans="1:8" ht="32.25" customHeight="1" x14ac:dyDescent="0.2">
      <c r="A74" s="82">
        <v>59</v>
      </c>
      <c r="B74" s="91" t="s">
        <v>109</v>
      </c>
      <c r="C74" s="97" t="s">
        <v>33</v>
      </c>
      <c r="D74" s="88" t="s">
        <v>97</v>
      </c>
      <c r="E74" s="88" t="s">
        <v>227</v>
      </c>
      <c r="F74" s="88" t="s">
        <v>121</v>
      </c>
      <c r="G74" s="336">
        <f t="shared" si="4"/>
        <v>102.8</v>
      </c>
      <c r="H74" s="92">
        <f t="shared" si="4"/>
        <v>105.3</v>
      </c>
    </row>
    <row r="75" spans="1:8" ht="28.5" customHeight="1" x14ac:dyDescent="0.2">
      <c r="A75" s="35">
        <v>60</v>
      </c>
      <c r="B75" s="91" t="s">
        <v>110</v>
      </c>
      <c r="C75" s="97" t="s">
        <v>33</v>
      </c>
      <c r="D75" s="88" t="s">
        <v>97</v>
      </c>
      <c r="E75" s="88" t="s">
        <v>227</v>
      </c>
      <c r="F75" s="88" t="s">
        <v>100</v>
      </c>
      <c r="G75" s="336">
        <v>102.8</v>
      </c>
      <c r="H75" s="92">
        <v>105.3</v>
      </c>
    </row>
    <row r="76" spans="1:8" ht="20.25" customHeight="1" x14ac:dyDescent="0.2">
      <c r="A76" s="82">
        <v>61</v>
      </c>
      <c r="B76" s="87" t="s">
        <v>129</v>
      </c>
      <c r="C76" s="88" t="s">
        <v>33</v>
      </c>
      <c r="D76" s="89" t="s">
        <v>130</v>
      </c>
      <c r="E76" s="88"/>
      <c r="F76" s="88"/>
      <c r="G76" s="337">
        <f t="shared" ref="G76:H81" si="5">G77</f>
        <v>276.3</v>
      </c>
      <c r="H76" s="220">
        <f t="shared" si="5"/>
        <v>276.3</v>
      </c>
    </row>
    <row r="77" spans="1:8" ht="23.25" customHeight="1" x14ac:dyDescent="0.2">
      <c r="A77" s="35">
        <v>62</v>
      </c>
      <c r="B77" s="98" t="s">
        <v>69</v>
      </c>
      <c r="C77" s="88" t="s">
        <v>33</v>
      </c>
      <c r="D77" s="88" t="s">
        <v>95</v>
      </c>
      <c r="E77" s="88"/>
      <c r="F77" s="88"/>
      <c r="G77" s="338">
        <f t="shared" si="5"/>
        <v>276.3</v>
      </c>
      <c r="H77" s="170">
        <f t="shared" si="5"/>
        <v>276.3</v>
      </c>
    </row>
    <row r="78" spans="1:8" ht="60" customHeight="1" x14ac:dyDescent="0.2">
      <c r="A78" s="82">
        <v>63</v>
      </c>
      <c r="B78" s="91" t="s">
        <v>168</v>
      </c>
      <c r="C78" s="88" t="s">
        <v>33</v>
      </c>
      <c r="D78" s="88" t="s">
        <v>95</v>
      </c>
      <c r="E78" s="88" t="s">
        <v>221</v>
      </c>
      <c r="F78" s="88" t="s">
        <v>116</v>
      </c>
      <c r="G78" s="338">
        <f t="shared" si="5"/>
        <v>276.3</v>
      </c>
      <c r="H78" s="170">
        <f t="shared" si="5"/>
        <v>276.3</v>
      </c>
    </row>
    <row r="79" spans="1:8" ht="35.25" customHeight="1" x14ac:dyDescent="0.2">
      <c r="A79" s="35">
        <v>64</v>
      </c>
      <c r="B79" s="91" t="s">
        <v>167</v>
      </c>
      <c r="C79" s="88" t="s">
        <v>33</v>
      </c>
      <c r="D79" s="88" t="s">
        <v>95</v>
      </c>
      <c r="E79" s="88" t="s">
        <v>228</v>
      </c>
      <c r="F79" s="88" t="s">
        <v>116</v>
      </c>
      <c r="G79" s="338">
        <f>G80</f>
        <v>276.3</v>
      </c>
      <c r="H79" s="170">
        <f>H80</f>
        <v>276.3</v>
      </c>
    </row>
    <row r="80" spans="1:8" ht="77.25" customHeight="1" x14ac:dyDescent="0.2">
      <c r="A80" s="82">
        <v>65</v>
      </c>
      <c r="B80" s="96" t="s">
        <v>229</v>
      </c>
      <c r="C80" s="97" t="s">
        <v>33</v>
      </c>
      <c r="D80" s="88" t="s">
        <v>95</v>
      </c>
      <c r="E80" s="88" t="s">
        <v>230</v>
      </c>
      <c r="F80" s="88"/>
      <c r="G80" s="338">
        <f t="shared" si="5"/>
        <v>276.3</v>
      </c>
      <c r="H80" s="170">
        <f t="shared" si="5"/>
        <v>276.3</v>
      </c>
    </row>
    <row r="81" spans="1:9" s="103" customFormat="1" ht="30" customHeight="1" x14ac:dyDescent="0.2">
      <c r="A81" s="35">
        <v>66</v>
      </c>
      <c r="B81" s="91" t="s">
        <v>109</v>
      </c>
      <c r="C81" s="97" t="s">
        <v>33</v>
      </c>
      <c r="D81" s="88" t="s">
        <v>95</v>
      </c>
      <c r="E81" s="88" t="s">
        <v>230</v>
      </c>
      <c r="F81" s="88" t="s">
        <v>121</v>
      </c>
      <c r="G81" s="338">
        <f t="shared" si="5"/>
        <v>276.3</v>
      </c>
      <c r="H81" s="170">
        <f t="shared" si="5"/>
        <v>276.3</v>
      </c>
    </row>
    <row r="82" spans="1:9" ht="26.25" customHeight="1" x14ac:dyDescent="0.2">
      <c r="A82" s="82">
        <v>67</v>
      </c>
      <c r="B82" s="91" t="s">
        <v>110</v>
      </c>
      <c r="C82" s="97" t="s">
        <v>33</v>
      </c>
      <c r="D82" s="88" t="s">
        <v>95</v>
      </c>
      <c r="E82" s="88" t="s">
        <v>230</v>
      </c>
      <c r="F82" s="88" t="s">
        <v>100</v>
      </c>
      <c r="G82" s="338">
        <v>276.3</v>
      </c>
      <c r="H82" s="170">
        <v>276.3</v>
      </c>
    </row>
    <row r="83" spans="1:9" ht="26.25" customHeight="1" x14ac:dyDescent="0.2">
      <c r="A83" s="35">
        <v>68</v>
      </c>
      <c r="B83" s="99" t="s">
        <v>92</v>
      </c>
      <c r="C83" s="89" t="s">
        <v>33</v>
      </c>
      <c r="D83" s="89" t="s">
        <v>134</v>
      </c>
      <c r="E83" s="89"/>
      <c r="F83" s="89"/>
      <c r="G83" s="335">
        <f t="shared" ref="G83:H88" si="6">G84</f>
        <v>2020.1</v>
      </c>
      <c r="H83" s="90">
        <f t="shared" si="6"/>
        <v>2020.1</v>
      </c>
    </row>
    <row r="84" spans="1:9" ht="24" customHeight="1" x14ac:dyDescent="0.2">
      <c r="A84" s="82">
        <v>69</v>
      </c>
      <c r="B84" s="100" t="s">
        <v>73</v>
      </c>
      <c r="C84" s="88" t="s">
        <v>33</v>
      </c>
      <c r="D84" s="88" t="s">
        <v>133</v>
      </c>
      <c r="E84" s="88"/>
      <c r="F84" s="88"/>
      <c r="G84" s="336">
        <f t="shared" si="6"/>
        <v>2020.1</v>
      </c>
      <c r="H84" s="92">
        <f t="shared" si="6"/>
        <v>2020.1</v>
      </c>
    </row>
    <row r="85" spans="1:9" ht="26.25" customHeight="1" x14ac:dyDescent="0.2">
      <c r="A85" s="35">
        <v>70</v>
      </c>
      <c r="B85" s="91" t="s">
        <v>132</v>
      </c>
      <c r="C85" s="88" t="s">
        <v>33</v>
      </c>
      <c r="D85" s="88" t="s">
        <v>133</v>
      </c>
      <c r="E85" s="88" t="s">
        <v>231</v>
      </c>
      <c r="F85" s="88" t="s">
        <v>116</v>
      </c>
      <c r="G85" s="336">
        <f t="shared" si="6"/>
        <v>2020.1</v>
      </c>
      <c r="H85" s="92">
        <f t="shared" si="6"/>
        <v>2020.1</v>
      </c>
    </row>
    <row r="86" spans="1:9" ht="26.25" customHeight="1" x14ac:dyDescent="0.2">
      <c r="A86" s="82">
        <v>71</v>
      </c>
      <c r="B86" s="91" t="s">
        <v>131</v>
      </c>
      <c r="C86" s="88" t="s">
        <v>33</v>
      </c>
      <c r="D86" s="88" t="s">
        <v>133</v>
      </c>
      <c r="E86" s="88" t="s">
        <v>232</v>
      </c>
      <c r="F86" s="88" t="s">
        <v>116</v>
      </c>
      <c r="G86" s="336">
        <f t="shared" si="6"/>
        <v>2020.1</v>
      </c>
      <c r="H86" s="92">
        <f t="shared" si="6"/>
        <v>2020.1</v>
      </c>
    </row>
    <row r="87" spans="1:9" ht="26.25" customHeight="1" x14ac:dyDescent="0.2">
      <c r="A87" s="35">
        <v>72</v>
      </c>
      <c r="B87" s="91" t="s">
        <v>394</v>
      </c>
      <c r="C87" s="88" t="s">
        <v>33</v>
      </c>
      <c r="D87" s="88" t="s">
        <v>133</v>
      </c>
      <c r="E87" s="88" t="s">
        <v>311</v>
      </c>
      <c r="F87" s="88" t="s">
        <v>116</v>
      </c>
      <c r="G87" s="336">
        <f t="shared" si="6"/>
        <v>2020.1</v>
      </c>
      <c r="H87" s="170">
        <f t="shared" si="6"/>
        <v>2020.1</v>
      </c>
    </row>
    <row r="88" spans="1:9" ht="26.25" customHeight="1" x14ac:dyDescent="0.2">
      <c r="A88" s="82">
        <v>73</v>
      </c>
      <c r="B88" s="91" t="s">
        <v>314</v>
      </c>
      <c r="C88" s="88" t="s">
        <v>33</v>
      </c>
      <c r="D88" s="88" t="s">
        <v>133</v>
      </c>
      <c r="E88" s="88" t="s">
        <v>311</v>
      </c>
      <c r="F88" s="88" t="s">
        <v>312</v>
      </c>
      <c r="G88" s="336">
        <f t="shared" si="6"/>
        <v>2020.1</v>
      </c>
      <c r="H88" s="170">
        <f t="shared" si="6"/>
        <v>2020.1</v>
      </c>
    </row>
    <row r="89" spans="1:9" ht="26.25" customHeight="1" x14ac:dyDescent="0.2">
      <c r="A89" s="35">
        <v>74</v>
      </c>
      <c r="B89" s="91" t="s">
        <v>48</v>
      </c>
      <c r="C89" s="88" t="s">
        <v>33</v>
      </c>
      <c r="D89" s="88" t="s">
        <v>133</v>
      </c>
      <c r="E89" s="88" t="s">
        <v>311</v>
      </c>
      <c r="F89" s="88" t="s">
        <v>313</v>
      </c>
      <c r="G89" s="336">
        <v>2020.1</v>
      </c>
      <c r="H89" s="170">
        <v>2020.1</v>
      </c>
    </row>
    <row r="90" spans="1:9" ht="27.75" customHeight="1" x14ac:dyDescent="0.2">
      <c r="A90" s="82">
        <v>75</v>
      </c>
      <c r="B90" s="101" t="s">
        <v>115</v>
      </c>
      <c r="C90" s="95" t="s">
        <v>33</v>
      </c>
      <c r="D90" s="89" t="s">
        <v>127</v>
      </c>
      <c r="E90" s="89"/>
      <c r="F90" s="89"/>
      <c r="G90" s="335">
        <f t="shared" ref="G90:H92" si="7">G91</f>
        <v>23</v>
      </c>
      <c r="H90" s="90">
        <f t="shared" si="7"/>
        <v>23</v>
      </c>
    </row>
    <row r="91" spans="1:9" ht="20.25" customHeight="1" x14ac:dyDescent="0.2">
      <c r="A91" s="35">
        <v>76</v>
      </c>
      <c r="B91" s="101" t="s">
        <v>91</v>
      </c>
      <c r="C91" s="95" t="s">
        <v>33</v>
      </c>
      <c r="D91" s="89" t="s">
        <v>96</v>
      </c>
      <c r="E91" s="89"/>
      <c r="F91" s="89"/>
      <c r="G91" s="335">
        <f t="shared" si="7"/>
        <v>23</v>
      </c>
      <c r="H91" s="90">
        <f t="shared" si="7"/>
        <v>23</v>
      </c>
    </row>
    <row r="92" spans="1:9" ht="57.75" customHeight="1" x14ac:dyDescent="0.2">
      <c r="A92" s="82">
        <v>77</v>
      </c>
      <c r="B92" s="91" t="s">
        <v>168</v>
      </c>
      <c r="C92" s="88" t="s">
        <v>33</v>
      </c>
      <c r="D92" s="88" t="s">
        <v>96</v>
      </c>
      <c r="E92" s="88" t="s">
        <v>221</v>
      </c>
      <c r="F92" s="88"/>
      <c r="G92" s="336">
        <f t="shared" si="7"/>
        <v>23</v>
      </c>
      <c r="H92" s="92">
        <f t="shared" si="7"/>
        <v>23</v>
      </c>
    </row>
    <row r="93" spans="1:9" ht="30.75" customHeight="1" x14ac:dyDescent="0.2">
      <c r="A93" s="35">
        <v>78</v>
      </c>
      <c r="B93" s="91" t="s">
        <v>167</v>
      </c>
      <c r="C93" s="88" t="s">
        <v>33</v>
      </c>
      <c r="D93" s="88" t="s">
        <v>96</v>
      </c>
      <c r="E93" s="88" t="s">
        <v>222</v>
      </c>
      <c r="F93" s="89"/>
      <c r="G93" s="336">
        <f>G94+G97</f>
        <v>23</v>
      </c>
      <c r="H93" s="336">
        <f>H94+H97</f>
        <v>23</v>
      </c>
      <c r="I93" s="181"/>
    </row>
    <row r="94" spans="1:9" ht="107.25" customHeight="1" x14ac:dyDescent="0.2">
      <c r="A94" s="82">
        <v>79</v>
      </c>
      <c r="B94" s="96" t="s">
        <v>395</v>
      </c>
      <c r="C94" s="97" t="s">
        <v>33</v>
      </c>
      <c r="D94" s="88" t="s">
        <v>96</v>
      </c>
      <c r="E94" s="88" t="s">
        <v>233</v>
      </c>
      <c r="F94" s="89"/>
      <c r="G94" s="336">
        <f>G95</f>
        <v>20</v>
      </c>
      <c r="H94" s="92">
        <f>H95</f>
        <v>20</v>
      </c>
    </row>
    <row r="95" spans="1:9" s="20" customFormat="1" ht="32.25" customHeight="1" x14ac:dyDescent="0.2">
      <c r="A95" s="35">
        <v>80</v>
      </c>
      <c r="B95" s="91" t="s">
        <v>109</v>
      </c>
      <c r="C95" s="97" t="s">
        <v>33</v>
      </c>
      <c r="D95" s="88" t="s">
        <v>96</v>
      </c>
      <c r="E95" s="88" t="s">
        <v>233</v>
      </c>
      <c r="F95" s="88" t="s">
        <v>121</v>
      </c>
      <c r="G95" s="336">
        <f>G96</f>
        <v>20</v>
      </c>
      <c r="H95" s="92">
        <f>H96</f>
        <v>20</v>
      </c>
    </row>
    <row r="96" spans="1:9" ht="44.25" customHeight="1" x14ac:dyDescent="0.2">
      <c r="A96" s="82">
        <v>81</v>
      </c>
      <c r="B96" s="91" t="s">
        <v>110</v>
      </c>
      <c r="C96" s="97" t="s">
        <v>33</v>
      </c>
      <c r="D96" s="88" t="s">
        <v>96</v>
      </c>
      <c r="E96" s="88" t="s">
        <v>233</v>
      </c>
      <c r="F96" s="88" t="s">
        <v>100</v>
      </c>
      <c r="G96" s="336">
        <v>20</v>
      </c>
      <c r="H96" s="92">
        <v>20</v>
      </c>
    </row>
    <row r="97" spans="1:9" ht="105.75" customHeight="1" x14ac:dyDescent="0.2">
      <c r="A97" s="35">
        <v>82</v>
      </c>
      <c r="B97" s="96" t="s">
        <v>234</v>
      </c>
      <c r="C97" s="97" t="s">
        <v>33</v>
      </c>
      <c r="D97" s="88" t="s">
        <v>96</v>
      </c>
      <c r="E97" s="88" t="s">
        <v>235</v>
      </c>
      <c r="F97" s="89"/>
      <c r="G97" s="338">
        <f>G98</f>
        <v>3</v>
      </c>
      <c r="H97" s="170">
        <f>H98</f>
        <v>3</v>
      </c>
    </row>
    <row r="98" spans="1:9" ht="34.5" customHeight="1" x14ac:dyDescent="0.2">
      <c r="A98" s="82">
        <v>83</v>
      </c>
      <c r="B98" s="91" t="s">
        <v>109</v>
      </c>
      <c r="C98" s="97" t="s">
        <v>33</v>
      </c>
      <c r="D98" s="88" t="s">
        <v>96</v>
      </c>
      <c r="E98" s="88" t="s">
        <v>235</v>
      </c>
      <c r="F98" s="88" t="s">
        <v>121</v>
      </c>
      <c r="G98" s="338">
        <f>G99</f>
        <v>3</v>
      </c>
      <c r="H98" s="170">
        <f>H99</f>
        <v>3</v>
      </c>
    </row>
    <row r="99" spans="1:9" ht="38.25" x14ac:dyDescent="0.2">
      <c r="A99" s="35">
        <v>84</v>
      </c>
      <c r="B99" s="106" t="s">
        <v>110</v>
      </c>
      <c r="C99" s="107" t="s">
        <v>33</v>
      </c>
      <c r="D99" s="108" t="s">
        <v>96</v>
      </c>
      <c r="E99" s="108" t="s">
        <v>235</v>
      </c>
      <c r="F99" s="108" t="s">
        <v>100</v>
      </c>
      <c r="G99" s="338">
        <v>3</v>
      </c>
      <c r="H99" s="339">
        <v>3</v>
      </c>
    </row>
    <row r="100" spans="1:9" x14ac:dyDescent="0.2">
      <c r="A100" s="82">
        <v>85</v>
      </c>
      <c r="B100" s="340" t="s">
        <v>390</v>
      </c>
      <c r="C100" s="300"/>
      <c r="D100" s="341"/>
      <c r="E100" s="341"/>
      <c r="F100" s="341"/>
      <c r="G100" s="342">
        <v>138.4</v>
      </c>
      <c r="H100" s="343">
        <v>277</v>
      </c>
    </row>
    <row r="101" spans="1:9" ht="28.5" customHeight="1" thickBot="1" x14ac:dyDescent="0.25">
      <c r="A101" s="460" t="s">
        <v>79</v>
      </c>
      <c r="B101" s="461"/>
      <c r="C101" s="461"/>
      <c r="D101" s="461"/>
      <c r="E101" s="461"/>
      <c r="F101" s="461"/>
      <c r="G101" s="344">
        <f>G90+G83+G69+G17+G44+G100+G76+G53</f>
        <v>5553.2</v>
      </c>
      <c r="H101" s="344">
        <f>H90+H83+H69+H17+H44+H100+H76+H53</f>
        <v>5556.2</v>
      </c>
      <c r="I101" s="181"/>
    </row>
    <row r="102" spans="1:9" x14ac:dyDescent="0.2">
      <c r="A102" s="17"/>
      <c r="B102" s="17"/>
      <c r="C102" s="17"/>
      <c r="D102" s="17"/>
      <c r="E102" s="18"/>
      <c r="G102" s="345"/>
      <c r="H102" s="345"/>
    </row>
    <row r="103" spans="1:9" x14ac:dyDescent="0.2">
      <c r="A103" s="17"/>
      <c r="B103" s="17"/>
      <c r="C103" s="17"/>
      <c r="D103" s="17"/>
      <c r="E103" s="18"/>
      <c r="G103" s="16"/>
      <c r="H103" s="16"/>
    </row>
    <row r="104" spans="1:9" x14ac:dyDescent="0.2">
      <c r="A104" s="17"/>
      <c r="B104" s="17"/>
      <c r="C104" s="17"/>
      <c r="D104" s="17"/>
      <c r="E104" s="18"/>
    </row>
    <row r="105" spans="1:9" x14ac:dyDescent="0.2">
      <c r="A105" s="17"/>
      <c r="B105" s="17"/>
      <c r="C105" s="17"/>
      <c r="D105" s="17"/>
      <c r="E105" s="18"/>
    </row>
    <row r="106" spans="1:9" x14ac:dyDescent="0.2">
      <c r="A106" s="17"/>
      <c r="B106" s="17"/>
      <c r="C106" s="17"/>
      <c r="D106" s="17"/>
      <c r="E106" s="18"/>
    </row>
    <row r="107" spans="1:9" x14ac:dyDescent="0.2">
      <c r="A107" s="17"/>
      <c r="B107" s="17"/>
      <c r="C107" s="17"/>
      <c r="D107" s="17"/>
      <c r="E107" s="18"/>
    </row>
    <row r="108" spans="1:9" x14ac:dyDescent="0.2">
      <c r="A108" s="17"/>
      <c r="B108" s="17"/>
      <c r="C108" s="17"/>
      <c r="D108" s="17"/>
      <c r="E108" s="18"/>
    </row>
    <row r="109" spans="1:9" x14ac:dyDescent="0.2">
      <c r="A109" s="17"/>
      <c r="B109" s="17"/>
      <c r="C109" s="17"/>
      <c r="D109" s="17"/>
      <c r="E109" s="18"/>
    </row>
    <row r="110" spans="1:9" x14ac:dyDescent="0.2">
      <c r="A110" s="17"/>
      <c r="B110" s="17"/>
      <c r="C110" s="17"/>
      <c r="D110" s="17"/>
      <c r="E110" s="18"/>
    </row>
    <row r="111" spans="1:9" x14ac:dyDescent="0.2">
      <c r="A111" s="17"/>
      <c r="B111" s="17"/>
      <c r="C111" s="17"/>
      <c r="D111" s="17"/>
      <c r="E111" s="18"/>
    </row>
    <row r="112" spans="1:9" x14ac:dyDescent="0.2">
      <c r="A112" s="17"/>
      <c r="B112" s="17"/>
      <c r="C112" s="17"/>
      <c r="D112" s="17"/>
      <c r="E112" s="18"/>
    </row>
    <row r="113" spans="1:5" x14ac:dyDescent="0.2">
      <c r="A113" s="17"/>
      <c r="B113" s="17"/>
      <c r="C113" s="17"/>
      <c r="D113" s="17"/>
      <c r="E113" s="18"/>
    </row>
    <row r="114" spans="1:5" x14ac:dyDescent="0.2">
      <c r="A114" s="17"/>
      <c r="B114" s="17"/>
      <c r="C114" s="17"/>
      <c r="D114" s="17"/>
      <c r="E114" s="18"/>
    </row>
    <row r="115" spans="1:5" x14ac:dyDescent="0.2">
      <c r="A115" s="17"/>
      <c r="B115" s="17"/>
      <c r="C115" s="17"/>
      <c r="D115" s="17"/>
      <c r="E115" s="18"/>
    </row>
    <row r="116" spans="1:5" x14ac:dyDescent="0.2">
      <c r="A116" s="17"/>
      <c r="B116" s="17"/>
      <c r="C116" s="17"/>
      <c r="D116" s="17"/>
      <c r="E116" s="18"/>
    </row>
    <row r="117" spans="1:5" x14ac:dyDescent="0.2">
      <c r="A117" s="17"/>
      <c r="B117" s="17"/>
      <c r="C117" s="17"/>
      <c r="D117" s="17"/>
      <c r="E117" s="18"/>
    </row>
    <row r="118" spans="1:5" x14ac:dyDescent="0.2">
      <c r="A118" s="17"/>
      <c r="B118" s="17"/>
      <c r="C118" s="17"/>
      <c r="D118" s="17"/>
      <c r="E118" s="18"/>
    </row>
    <row r="119" spans="1:5" x14ac:dyDescent="0.2">
      <c r="A119" s="17"/>
      <c r="B119" s="17"/>
      <c r="C119" s="17"/>
      <c r="D119" s="17"/>
      <c r="E119" s="18"/>
    </row>
    <row r="120" spans="1:5" x14ac:dyDescent="0.2">
      <c r="A120" s="17"/>
      <c r="B120" s="17"/>
      <c r="C120" s="17"/>
      <c r="D120" s="17"/>
      <c r="E120" s="18"/>
    </row>
    <row r="121" spans="1:5" x14ac:dyDescent="0.2">
      <c r="A121" s="17"/>
      <c r="B121" s="17"/>
      <c r="C121" s="17"/>
      <c r="D121" s="17"/>
      <c r="E121" s="18"/>
    </row>
    <row r="122" spans="1:5" x14ac:dyDescent="0.2">
      <c r="A122" s="17"/>
      <c r="B122" s="17"/>
      <c r="C122" s="17"/>
      <c r="D122" s="17"/>
      <c r="E122" s="18"/>
    </row>
    <row r="123" spans="1:5" x14ac:dyDescent="0.2">
      <c r="A123" s="17"/>
      <c r="B123" s="17"/>
      <c r="C123" s="17"/>
      <c r="D123" s="17"/>
      <c r="E123" s="18"/>
    </row>
    <row r="124" spans="1:5" x14ac:dyDescent="0.2">
      <c r="A124" s="17"/>
      <c r="B124" s="17"/>
      <c r="C124" s="17"/>
      <c r="D124" s="17"/>
      <c r="E124" s="18"/>
    </row>
    <row r="125" spans="1:5" x14ac:dyDescent="0.2">
      <c r="A125" s="17"/>
      <c r="B125" s="17"/>
      <c r="C125" s="17"/>
      <c r="D125" s="17"/>
      <c r="E125" s="18"/>
    </row>
    <row r="126" spans="1:5" x14ac:dyDescent="0.2">
      <c r="A126" s="17"/>
      <c r="B126" s="17"/>
      <c r="C126" s="17"/>
      <c r="D126" s="17"/>
      <c r="E126" s="18"/>
    </row>
    <row r="127" spans="1:5" x14ac:dyDescent="0.2">
      <c r="A127" s="17"/>
      <c r="B127" s="17"/>
      <c r="C127" s="17"/>
      <c r="D127" s="17"/>
      <c r="E127" s="18"/>
    </row>
    <row r="128" spans="1:5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</sheetData>
  <mergeCells count="19">
    <mergeCell ref="G13:G14"/>
    <mergeCell ref="H13:H14"/>
    <mergeCell ref="A101:F101"/>
    <mergeCell ref="E8:H8"/>
    <mergeCell ref="E9:H9"/>
    <mergeCell ref="A11:G11"/>
    <mergeCell ref="G12:H12"/>
    <mergeCell ref="A13:A14"/>
    <mergeCell ref="B13:B14"/>
    <mergeCell ref="C13:C14"/>
    <mergeCell ref="D13:D14"/>
    <mergeCell ref="E13:E14"/>
    <mergeCell ref="F13:F14"/>
    <mergeCell ref="D7:H7"/>
    <mergeCell ref="E1:H1"/>
    <mergeCell ref="D2:H2"/>
    <mergeCell ref="E3:H3"/>
    <mergeCell ref="E4:H4"/>
    <mergeCell ref="E6:H6"/>
  </mergeCells>
  <conditionalFormatting sqref="G103:H65536 G10:H13 A16:A100">
    <cfRule type="cellIs" dxfId="10" priority="5" stopIfTrue="1" operator="equal">
      <formula>0</formula>
    </cfRule>
  </conditionalFormatting>
  <conditionalFormatting sqref="A76:A82">
    <cfRule type="cellIs" dxfId="9" priority="4" stopIfTrue="1" operator="equal">
      <formula>0</formula>
    </cfRule>
  </conditionalFormatting>
  <conditionalFormatting sqref="A53:A68">
    <cfRule type="cellIs" dxfId="8" priority="3" stopIfTrue="1" operator="equal">
      <formula>0</formula>
    </cfRule>
  </conditionalFormatting>
  <conditionalFormatting sqref="A97:A99">
    <cfRule type="cellIs" dxfId="7" priority="2" stopIfTrue="1" operator="equal">
      <formula>0</formula>
    </cfRule>
  </conditionalFormatting>
  <conditionalFormatting sqref="G63:G68">
    <cfRule type="cellIs" dxfId="6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Решение</vt:lpstr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2019-20</vt:lpstr>
      <vt:lpstr>прил 11 ЦСР,ВР,РП</vt:lpstr>
      <vt:lpstr>прил 12 ЦСР,ВР,РП 2019-20</vt:lpstr>
      <vt:lpstr>'прил 10 ВЕДОМ 2019-20'!Область_печати</vt:lpstr>
      <vt:lpstr>'прил 11 ЦСР,ВР,РП'!Область_печати</vt:lpstr>
      <vt:lpstr>'прил 12 ЦСР,ВР,РП 2019-20'!Область_печати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2018-05-16T03:24:24Z</cp:lastPrinted>
  <dcterms:created xsi:type="dcterms:W3CDTF">2009-12-22T09:13:20Z</dcterms:created>
  <dcterms:modified xsi:type="dcterms:W3CDTF">2018-05-16T03:27:39Z</dcterms:modified>
</cp:coreProperties>
</file>