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850" tabRatio="842" activeTab="5"/>
  </bookViews>
  <sheets>
    <sheet name="ВУС 1 кв." sheetId="1" r:id="rId1"/>
    <sheet name="ВУС 2 кв." sheetId="2" r:id="rId2"/>
    <sheet name="ВУС 3 кв." sheetId="3" r:id="rId3"/>
    <sheet name="ВУС 4 кв." sheetId="4" r:id="rId4"/>
    <sheet name=" фин. 1 кв." sheetId="5" r:id="rId5"/>
    <sheet name=" фин. 2 кв. " sheetId="6" r:id="rId6"/>
    <sheet name=" фин. 3 кв." sheetId="7" r:id="rId7"/>
    <sheet name=" фин. 4 кв. " sheetId="8" r:id="rId8"/>
  </sheets>
  <definedNames>
    <definedName name="_xlnm.Print_Area" localSheetId="4">' фин. 1 кв.'!$A$1:$AC$48</definedName>
    <definedName name="_xlnm.Print_Area" localSheetId="5">' фин. 2 кв. '!$A$1:$AC$48</definedName>
    <definedName name="_xlnm.Print_Area" localSheetId="6">' фин. 3 кв.'!$A$1:$AC$48</definedName>
    <definedName name="_xlnm.Print_Area" localSheetId="7">' фин. 4 кв. '!$A$1:$AC$48</definedName>
    <definedName name="_xlnm.Print_Area" localSheetId="0">'ВУС 1 кв.'!$A$1:$AC$48</definedName>
    <definedName name="_xlnm.Print_Area" localSheetId="1">'ВУС 2 кв.'!$A$1:$AC$48</definedName>
    <definedName name="_xlnm.Print_Area" localSheetId="2">'ВУС 3 кв.'!$A$1:$AC$48</definedName>
    <definedName name="_xlnm.Print_Area" localSheetId="3">'ВУС 4 кв.'!$A$1:$AC$48</definedName>
  </definedNames>
  <calcPr fullCalcOnLoad="1"/>
</workbook>
</file>

<file path=xl/sharedStrings.xml><?xml version="1.0" encoding="utf-8"?>
<sst xmlns="http://schemas.openxmlformats.org/spreadsheetml/2006/main" count="664" uniqueCount="78">
  <si>
    <t>А</t>
  </si>
  <si>
    <t>Всего:</t>
  </si>
  <si>
    <t>в том числе:</t>
  </si>
  <si>
    <t>Наименование муниципального образования (Г.О. - городской округ, Г.П. - городское поселение, С.П. - сельское поселение)</t>
  </si>
  <si>
    <t>Количество граждан, состоящих на воинском учете</t>
  </si>
  <si>
    <t>Всего</t>
  </si>
  <si>
    <t>Граждан, пребывающих в запасе</t>
  </si>
  <si>
    <t>В том числе офицеров запаса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</si>
  <si>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</si>
  <si>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</si>
  <si>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</si>
  <si>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</si>
  <si>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</si>
  <si>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</si>
  <si>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</si>
  <si>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</si>
  <si>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</si>
  <si>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</si>
  <si>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</si>
  <si>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</si>
  <si>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</si>
  <si>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</si>
  <si>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</si>
  <si>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 том числе прапорщиков, сержантов, солдат запаса</t>
  </si>
  <si>
    <t>КОДЫ</t>
  </si>
  <si>
    <t>Форма по КФД</t>
  </si>
  <si>
    <t>Дата</t>
  </si>
  <si>
    <t>Раздел и подраздел: Фонды компенсаций</t>
  </si>
  <si>
    <t>По ФКР</t>
  </si>
  <si>
    <t>Целевая статья: Фонды компенсаций</t>
  </si>
  <si>
    <t>По КЦСР</t>
  </si>
  <si>
    <t>подстатья: Перечисление другим бюджетам Российской Федерации</t>
  </si>
  <si>
    <t>По КВР</t>
  </si>
  <si>
    <t>Периодичность: Квартальная</t>
  </si>
  <si>
    <t>По ЭКР</t>
  </si>
  <si>
    <t>по ОКЕИ</t>
  </si>
  <si>
    <t>Руководитель</t>
  </si>
  <si>
    <t>Главный бухгалтер</t>
  </si>
  <si>
    <t>Исполнитель</t>
  </si>
  <si>
    <t>__________________</t>
  </si>
  <si>
    <t>(подпись)</t>
  </si>
  <si>
    <t>____________________</t>
  </si>
  <si>
    <t>(должность)</t>
  </si>
  <si>
    <t>(расшифровка подписи)</t>
  </si>
  <si>
    <t>(расшифровка подписи, телефон)</t>
  </si>
  <si>
    <t xml:space="preserve">   М.П.</t>
  </si>
  <si>
    <t>Количество военно-учетных работников &lt;2&gt;</t>
  </si>
  <si>
    <t>Передано средств федерального бюджета органам государственной власти субъекта Российской Федерации &lt;3&gt;</t>
  </si>
  <si>
    <t>Поступило средств из федерального бюджета бюджету субъекта Российской Федерации (органу местного самоуправления) &lt;4&gt;</t>
  </si>
  <si>
    <t>Произведено расходов бюджета субъекта Российской Федерации (органа местного самоуправления) &lt;5&gt;</t>
  </si>
  <si>
    <t>Произведено расходов за отчетный период &lt;6&gt;</t>
  </si>
  <si>
    <t>Среднее значение коэффициента рабочего времени &lt;8&gt;</t>
  </si>
  <si>
    <r>
      <t xml:space="preserve">Остаток неиспользованных средств с начала года </t>
    </r>
    <r>
      <rPr>
        <sz val="10"/>
        <rFont val="Arial Cyr"/>
        <family val="0"/>
      </rPr>
      <t xml:space="preserve">(гр.11-гр.13) </t>
    </r>
    <r>
      <rPr>
        <sz val="10"/>
        <rFont val="Arial Cyr"/>
        <family val="0"/>
      </rPr>
      <t>&lt;7&gt;</t>
    </r>
  </si>
  <si>
    <t>За отчетный период</t>
  </si>
  <si>
    <t>Произведено расходов органами местного самоуправления за счет собственных средств</t>
  </si>
  <si>
    <t>Кроме того:</t>
  </si>
  <si>
    <t xml:space="preserve">                    _Челтыгмашев  Г Г                   </t>
  </si>
  <si>
    <t xml:space="preserve">                    Вербовская Т.Ф.                        </t>
  </si>
  <si>
    <r>
      <t>_</t>
    </r>
    <r>
      <rPr>
        <u val="single"/>
        <sz val="10"/>
        <rFont val="Arial Cyr"/>
        <family val="0"/>
      </rPr>
      <t>гл.бухгалтер</t>
    </r>
  </si>
  <si>
    <t xml:space="preserve">     2 - 24 - 41         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</si>
  <si>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 комиссариаты, на 2007 год</t>
  </si>
  <si>
    <r>
      <t xml:space="preserve">Вид расхода: </t>
    </r>
    <r>
      <rPr>
        <b/>
        <sz val="10"/>
        <rFont val="Arial Cyr"/>
        <family val="0"/>
      </rPr>
      <t>Субвенции бюджетам на осуществление полномочий по превичному воинскому учету на территориях,где отсутствуют военные комиссариаты</t>
    </r>
  </si>
  <si>
    <t xml:space="preserve">Вербовская Т.Ф.                        </t>
  </si>
  <si>
    <r>
      <t xml:space="preserve">Финансовый орган субъекта Российской Федерации  (органа местного самоуправления)  </t>
    </r>
    <r>
      <rPr>
        <b/>
        <sz val="12"/>
        <rFont val="Arial Cyr"/>
        <family val="0"/>
      </rPr>
      <t>Администрация  Разъезженского сельсовета</t>
    </r>
  </si>
  <si>
    <t>Администрация  Разъезженского сельсовета</t>
  </si>
  <si>
    <t>Единица измерения:  рублей</t>
  </si>
  <si>
    <t>Отметка органа Федерального казначейства</t>
  </si>
  <si>
    <t>1 кв</t>
  </si>
  <si>
    <t>2 кв</t>
  </si>
  <si>
    <t>3 кв</t>
  </si>
  <si>
    <t>4 кв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</si>
  <si>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</t>
  </si>
  <si>
    <t>02   апреля    2013  года</t>
  </si>
  <si>
    <t>за   I квартал 2013  года</t>
  </si>
  <si>
    <t>за   II квартал 2013  года</t>
  </si>
  <si>
    <t>за   III квартал 2013  года</t>
  </si>
  <si>
    <t>за   IV квартал 2013  года</t>
  </si>
  <si>
    <t>02   июля    2013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</si>
</sst>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sz val="12"/>
      <name val="Arial Cyr"/>
      <family val="0"/>
    </font>
    <font>
      <sz val="10"/>
      <color indexed="4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41"/>
      </font>
    </dxf>
    <dxf>
      <font>
        <color indexed="4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I22">
      <selection activeCell="L32" sqref="L32:AC3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8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4" spans="9:25" ht="15.75">
      <c r="I4" s="32" t="s">
        <v>73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63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61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65</v>
      </c>
      <c r="X22" s="6"/>
      <c r="Y22" s="33"/>
    </row>
    <row r="23" spans="24:25" ht="12.75">
      <c r="X23" s="6" t="s">
        <v>35</v>
      </c>
      <c r="Y23" s="33"/>
    </row>
    <row r="25" spans="1:29" ht="39" customHeight="1">
      <c r="A25" s="33"/>
      <c r="B25" s="37" t="s">
        <v>3</v>
      </c>
      <c r="C25" s="28" t="s">
        <v>4</v>
      </c>
      <c r="D25" s="29"/>
      <c r="E25" s="29"/>
      <c r="F25" s="29"/>
      <c r="G25" s="30"/>
      <c r="H25" s="28" t="s">
        <v>46</v>
      </c>
      <c r="I25" s="29"/>
      <c r="J25" s="30"/>
      <c r="K25" s="37" t="s">
        <v>47</v>
      </c>
      <c r="L25" s="49" t="s">
        <v>48</v>
      </c>
      <c r="M25" s="50"/>
      <c r="N25" s="31" t="s">
        <v>49</v>
      </c>
      <c r="O25" s="31"/>
      <c r="P25" s="34" t="s">
        <v>50</v>
      </c>
      <c r="Q25" s="35"/>
      <c r="R25" s="35"/>
      <c r="S25" s="35"/>
      <c r="T25" s="35"/>
      <c r="U25" s="35"/>
      <c r="V25" s="35"/>
      <c r="W25" s="35"/>
      <c r="X25" s="35"/>
      <c r="Y25" s="36"/>
      <c r="Z25" s="31" t="s">
        <v>52</v>
      </c>
      <c r="AA25" s="31" t="s">
        <v>51</v>
      </c>
      <c r="AB25" s="47" t="s">
        <v>55</v>
      </c>
      <c r="AC25" s="48"/>
    </row>
    <row r="26" spans="1:29" ht="38.25" customHeight="1">
      <c r="A26" s="33"/>
      <c r="B26" s="38"/>
      <c r="C26" s="40" t="s">
        <v>5</v>
      </c>
      <c r="D26" s="33" t="s">
        <v>2</v>
      </c>
      <c r="E26" s="33"/>
      <c r="F26" s="33"/>
      <c r="G26" s="33"/>
      <c r="H26" s="31" t="s">
        <v>5</v>
      </c>
      <c r="I26" s="31" t="s">
        <v>2</v>
      </c>
      <c r="J26" s="31"/>
      <c r="K26" s="38"/>
      <c r="L26" s="45"/>
      <c r="M26" s="46"/>
      <c r="N26" s="31"/>
      <c r="O26" s="31"/>
      <c r="P26" s="31" t="s">
        <v>13</v>
      </c>
      <c r="Q26" s="31" t="s">
        <v>2</v>
      </c>
      <c r="R26" s="31"/>
      <c r="S26" s="31" t="s">
        <v>16</v>
      </c>
      <c r="T26" s="31" t="s">
        <v>2</v>
      </c>
      <c r="U26" s="31"/>
      <c r="V26" s="31"/>
      <c r="W26" s="31"/>
      <c r="X26" s="31"/>
      <c r="Y26" s="31"/>
      <c r="Z26" s="31"/>
      <c r="AA26" s="31"/>
      <c r="AB26" s="43" t="s">
        <v>54</v>
      </c>
      <c r="AC26" s="44"/>
    </row>
    <row r="27" spans="1:29" ht="39" customHeight="1">
      <c r="A27" s="33"/>
      <c r="B27" s="38"/>
      <c r="C27" s="41"/>
      <c r="D27" s="28" t="s">
        <v>6</v>
      </c>
      <c r="E27" s="29"/>
      <c r="F27" s="30"/>
      <c r="G27" s="37" t="s">
        <v>8</v>
      </c>
      <c r="H27" s="31"/>
      <c r="I27" s="31"/>
      <c r="J27" s="31"/>
      <c r="K27" s="38"/>
      <c r="L27" s="31" t="s">
        <v>11</v>
      </c>
      <c r="M27" s="31" t="s">
        <v>12</v>
      </c>
      <c r="N27" s="31" t="s">
        <v>11</v>
      </c>
      <c r="O27" s="31" t="s">
        <v>12</v>
      </c>
      <c r="P27" s="31"/>
      <c r="Q27" s="31" t="s">
        <v>14</v>
      </c>
      <c r="R27" s="31" t="s">
        <v>15</v>
      </c>
      <c r="S27" s="31"/>
      <c r="T27" s="31" t="s">
        <v>17</v>
      </c>
      <c r="U27" s="31" t="s">
        <v>18</v>
      </c>
      <c r="V27" s="31" t="s">
        <v>19</v>
      </c>
      <c r="W27" s="31" t="s">
        <v>20</v>
      </c>
      <c r="X27" s="31" t="s">
        <v>21</v>
      </c>
      <c r="Y27" s="31" t="s">
        <v>22</v>
      </c>
      <c r="Z27" s="31"/>
      <c r="AA27" s="31"/>
      <c r="AB27" s="45"/>
      <c r="AC27" s="46"/>
    </row>
    <row r="28" spans="1:29" ht="114" customHeight="1">
      <c r="A28" s="33"/>
      <c r="B28" s="39"/>
      <c r="C28" s="42"/>
      <c r="D28" s="4" t="s">
        <v>5</v>
      </c>
      <c r="E28" s="5" t="s">
        <v>7</v>
      </c>
      <c r="F28" s="5" t="s">
        <v>23</v>
      </c>
      <c r="G28" s="39"/>
      <c r="H28" s="31"/>
      <c r="I28" s="5" t="s">
        <v>9</v>
      </c>
      <c r="J28" s="5" t="s">
        <v>10</v>
      </c>
      <c r="K28" s="3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>C32</f>
        <v>202</v>
      </c>
      <c r="D30" s="10">
        <f aca="true" t="shared" si="0" ref="D30:AC30">D32</f>
        <v>184</v>
      </c>
      <c r="E30" s="10">
        <f t="shared" si="0"/>
        <v>4</v>
      </c>
      <c r="F30" s="10">
        <f t="shared" si="0"/>
        <v>180</v>
      </c>
      <c r="G30" s="10">
        <f t="shared" si="0"/>
        <v>18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60720</v>
      </c>
      <c r="L30" s="9">
        <f t="shared" si="0"/>
        <v>14200</v>
      </c>
      <c r="M30" s="9">
        <f t="shared" si="0"/>
        <v>14200</v>
      </c>
      <c r="N30" s="9">
        <f t="shared" si="0"/>
        <v>13613.07</v>
      </c>
      <c r="O30" s="9">
        <f t="shared" si="0"/>
        <v>13613.07</v>
      </c>
      <c r="P30" s="9">
        <f t="shared" si="0"/>
        <v>13613.07</v>
      </c>
      <c r="Q30" s="9">
        <f t="shared" si="0"/>
        <v>0</v>
      </c>
      <c r="R30" s="9">
        <f t="shared" si="0"/>
        <v>13613.07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586.9300000000003</v>
      </c>
      <c r="AA30" s="10">
        <f t="shared" si="0"/>
        <v>0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26" t="s">
        <v>64</v>
      </c>
      <c r="B32" s="27"/>
      <c r="C32" s="2">
        <f>D32+G32</f>
        <v>202</v>
      </c>
      <c r="D32" s="2">
        <f>E32+F32</f>
        <v>184</v>
      </c>
      <c r="E32" s="2">
        <v>4</v>
      </c>
      <c r="F32" s="2">
        <v>180</v>
      </c>
      <c r="G32" s="2">
        <v>18</v>
      </c>
      <c r="H32" s="2">
        <v>1</v>
      </c>
      <c r="I32" s="2">
        <v>1</v>
      </c>
      <c r="J32" s="2"/>
      <c r="K32" s="9">
        <v>60720</v>
      </c>
      <c r="L32" s="23">
        <f>M32</f>
        <v>14200</v>
      </c>
      <c r="M32" s="23">
        <v>14200</v>
      </c>
      <c r="N32" s="23">
        <f>O32</f>
        <v>13613.07</v>
      </c>
      <c r="O32" s="23">
        <f>P32+S32</f>
        <v>13613.07</v>
      </c>
      <c r="P32" s="23">
        <f>R32</f>
        <v>13613.07</v>
      </c>
      <c r="Q32" s="23"/>
      <c r="R32" s="23">
        <f>10455.51+3157.56</f>
        <v>13613.07</v>
      </c>
      <c r="S32" s="23">
        <f>T32+U32+V32+W32+X32+Y32</f>
        <v>0</v>
      </c>
      <c r="T32" s="23"/>
      <c r="U32" s="23"/>
      <c r="V32" s="23"/>
      <c r="W32" s="23"/>
      <c r="X32" s="23"/>
      <c r="Y32" s="23"/>
      <c r="Z32" s="23">
        <f>L32-N32</f>
        <v>586.9300000000003</v>
      </c>
      <c r="AA32" s="24"/>
      <c r="AB32" s="23"/>
      <c r="AC32" s="23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67</v>
      </c>
      <c r="K34" s="20"/>
      <c r="L34" s="20">
        <f>M34</f>
        <v>14200</v>
      </c>
      <c r="M34" s="20">
        <v>14200</v>
      </c>
      <c r="N34" s="20">
        <f>O34</f>
        <v>13613.07</v>
      </c>
      <c r="O34" s="20">
        <f>P34+S34</f>
        <v>13613.07</v>
      </c>
      <c r="P34" s="20">
        <f>R34</f>
        <v>13613.07</v>
      </c>
      <c r="Q34" s="20"/>
      <c r="R34" s="20">
        <f>10455.51+3157.56</f>
        <v>13613.07</v>
      </c>
      <c r="S34" s="20">
        <f>T34+U34+V34+W34+X34+Y34</f>
        <v>0</v>
      </c>
      <c r="T34" s="20"/>
      <c r="U34" s="20"/>
      <c r="V34" s="20"/>
      <c r="W34" s="20"/>
      <c r="X34" s="20"/>
      <c r="Y34" s="20"/>
      <c r="Z34" s="20">
        <f>L34-N34</f>
        <v>586.9300000000003</v>
      </c>
      <c r="AA34" s="18"/>
      <c r="AB34" s="20"/>
      <c r="AC34" s="20"/>
    </row>
    <row r="35" spans="10:29" s="17" customFormat="1" ht="12.75">
      <c r="J35" s="19" t="s">
        <v>68</v>
      </c>
      <c r="K35" s="19"/>
      <c r="L35" s="19"/>
      <c r="M35" s="20">
        <f>L35-L34</f>
        <v>-14200</v>
      </c>
      <c r="N35" s="20"/>
      <c r="O35" s="20">
        <v>23120</v>
      </c>
      <c r="P35" s="20"/>
      <c r="Q35" s="19"/>
      <c r="R35" s="20">
        <f>P35</f>
        <v>0</v>
      </c>
      <c r="S35" s="20">
        <f>T35+U35+V35+W35+X35+Y35</f>
        <v>0</v>
      </c>
      <c r="T35" s="19"/>
      <c r="U35" s="19"/>
      <c r="V35" s="19"/>
      <c r="W35" s="19"/>
      <c r="X35" s="19"/>
      <c r="Y35" s="19"/>
      <c r="Z35" s="20">
        <f>L35-N35</f>
        <v>0</v>
      </c>
      <c r="AA35" s="18"/>
      <c r="AB35" s="19"/>
      <c r="AC35" s="19"/>
    </row>
    <row r="36" spans="10:29" s="17" customFormat="1" ht="12.75">
      <c r="J36" s="19" t="s">
        <v>69</v>
      </c>
      <c r="K36" s="19"/>
      <c r="L36" s="19"/>
      <c r="M36" s="20">
        <f>L36-L35</f>
        <v>0</v>
      </c>
      <c r="N36" s="20"/>
      <c r="O36" s="20">
        <f>N36-N35</f>
        <v>0</v>
      </c>
      <c r="P36" s="20"/>
      <c r="Q36" s="19"/>
      <c r="R36" s="20">
        <f>P36</f>
        <v>0</v>
      </c>
      <c r="S36" s="20">
        <f>T36+U36+V36+W36+X36+Y36</f>
        <v>0</v>
      </c>
      <c r="T36" s="19"/>
      <c r="U36" s="19"/>
      <c r="V36" s="19"/>
      <c r="W36" s="19"/>
      <c r="X36" s="19"/>
      <c r="Y36" s="19"/>
      <c r="Z36" s="20">
        <f>L36-N36</f>
        <v>0</v>
      </c>
      <c r="AA36" s="18"/>
      <c r="AB36" s="19"/>
      <c r="AC36" s="19"/>
    </row>
    <row r="37" spans="10:29" s="17" customFormat="1" ht="12.75">
      <c r="J37" s="19" t="s">
        <v>70</v>
      </c>
      <c r="K37" s="19"/>
      <c r="L37" s="19"/>
      <c r="M37" s="20">
        <f>L37-L36</f>
        <v>0</v>
      </c>
      <c r="N37" s="20"/>
      <c r="O37" s="20">
        <f>N37-N36</f>
        <v>0</v>
      </c>
      <c r="P37" s="20"/>
      <c r="Q37" s="19"/>
      <c r="R37" s="20">
        <f>P37</f>
        <v>0</v>
      </c>
      <c r="S37" s="20">
        <f>T37+U37+V37+W37+X37+Y37</f>
        <v>0</v>
      </c>
      <c r="T37" s="19"/>
      <c r="U37" s="19"/>
      <c r="V37" s="19"/>
      <c r="W37" s="19"/>
      <c r="X37" s="19"/>
      <c r="Y37" s="19"/>
      <c r="Z37" s="20">
        <f>L37-N37</f>
        <v>0</v>
      </c>
      <c r="AA37" s="18"/>
      <c r="AB37" s="19"/>
      <c r="AC37" s="19"/>
    </row>
    <row r="38" spans="3:26" ht="15">
      <c r="C38" t="s">
        <v>36</v>
      </c>
      <c r="E38" t="s">
        <v>39</v>
      </c>
      <c r="H38" s="12" t="s">
        <v>56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66</v>
      </c>
    </row>
    <row r="41" spans="3:9" ht="15">
      <c r="C41" t="s">
        <v>37</v>
      </c>
      <c r="E41" t="s">
        <v>39</v>
      </c>
      <c r="H41" s="12" t="s">
        <v>57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62</v>
      </c>
      <c r="L44" s="12"/>
      <c r="M44" s="11"/>
      <c r="N44" s="11" t="s">
        <v>59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72</v>
      </c>
    </row>
    <row r="48" ht="12.75">
      <c r="A48" s="7" t="s">
        <v>45</v>
      </c>
    </row>
  </sheetData>
  <sheetProtection/>
  <mergeCells count="38"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K35:O37 A49:O65536 A24:J37 AD1:IV65536 P35:AC65536 K34:AC34 C38:C46 D38:O48 U5:U31 V3:AB31 K19:K33 L19:T31 AC1:AC31 L32:AC33">
    <cfRule type="cellIs" priority="1" dxfId="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workbookViewId="0" topLeftCell="A34">
      <selection activeCell="E47" sqref="E47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8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4" spans="9:25" ht="15.75">
      <c r="I4" s="32" t="s">
        <v>74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63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61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65</v>
      </c>
      <c r="X22" s="6"/>
      <c r="Y22" s="33"/>
    </row>
    <row r="23" spans="24:25" ht="12.75">
      <c r="X23" s="6" t="s">
        <v>35</v>
      </c>
      <c r="Y23" s="33"/>
    </row>
    <row r="25" spans="1:29" ht="39" customHeight="1">
      <c r="A25" s="33"/>
      <c r="B25" s="37" t="s">
        <v>3</v>
      </c>
      <c r="C25" s="28" t="s">
        <v>4</v>
      </c>
      <c r="D25" s="29"/>
      <c r="E25" s="29"/>
      <c r="F25" s="29"/>
      <c r="G25" s="30"/>
      <c r="H25" s="28" t="s">
        <v>46</v>
      </c>
      <c r="I25" s="29"/>
      <c r="J25" s="30"/>
      <c r="K25" s="37" t="s">
        <v>47</v>
      </c>
      <c r="L25" s="49" t="s">
        <v>48</v>
      </c>
      <c r="M25" s="50"/>
      <c r="N25" s="31" t="s">
        <v>49</v>
      </c>
      <c r="O25" s="31"/>
      <c r="P25" s="34" t="s">
        <v>50</v>
      </c>
      <c r="Q25" s="35"/>
      <c r="R25" s="35"/>
      <c r="S25" s="35"/>
      <c r="T25" s="35"/>
      <c r="U25" s="35"/>
      <c r="V25" s="35"/>
      <c r="W25" s="35"/>
      <c r="X25" s="35"/>
      <c r="Y25" s="36"/>
      <c r="Z25" s="31" t="s">
        <v>52</v>
      </c>
      <c r="AA25" s="31" t="s">
        <v>51</v>
      </c>
      <c r="AB25" s="47" t="s">
        <v>55</v>
      </c>
      <c r="AC25" s="48"/>
    </row>
    <row r="26" spans="1:29" ht="38.25" customHeight="1">
      <c r="A26" s="33"/>
      <c r="B26" s="38"/>
      <c r="C26" s="40" t="s">
        <v>5</v>
      </c>
      <c r="D26" s="33" t="s">
        <v>2</v>
      </c>
      <c r="E26" s="33"/>
      <c r="F26" s="33"/>
      <c r="G26" s="33"/>
      <c r="H26" s="31" t="s">
        <v>5</v>
      </c>
      <c r="I26" s="31" t="s">
        <v>2</v>
      </c>
      <c r="J26" s="31"/>
      <c r="K26" s="38"/>
      <c r="L26" s="45"/>
      <c r="M26" s="46"/>
      <c r="N26" s="31"/>
      <c r="O26" s="31"/>
      <c r="P26" s="31" t="s">
        <v>13</v>
      </c>
      <c r="Q26" s="31" t="s">
        <v>2</v>
      </c>
      <c r="R26" s="31"/>
      <c r="S26" s="31" t="s">
        <v>16</v>
      </c>
      <c r="T26" s="31" t="s">
        <v>2</v>
      </c>
      <c r="U26" s="31"/>
      <c r="V26" s="31"/>
      <c r="W26" s="31"/>
      <c r="X26" s="31"/>
      <c r="Y26" s="31"/>
      <c r="Z26" s="31"/>
      <c r="AA26" s="31"/>
      <c r="AB26" s="43" t="s">
        <v>54</v>
      </c>
      <c r="AC26" s="44"/>
    </row>
    <row r="27" spans="1:29" ht="39" customHeight="1">
      <c r="A27" s="33"/>
      <c r="B27" s="38"/>
      <c r="C27" s="41"/>
      <c r="D27" s="28" t="s">
        <v>6</v>
      </c>
      <c r="E27" s="29"/>
      <c r="F27" s="30"/>
      <c r="G27" s="37" t="s">
        <v>8</v>
      </c>
      <c r="H27" s="31"/>
      <c r="I27" s="31"/>
      <c r="J27" s="31"/>
      <c r="K27" s="38"/>
      <c r="L27" s="31" t="s">
        <v>11</v>
      </c>
      <c r="M27" s="31" t="s">
        <v>12</v>
      </c>
      <c r="N27" s="31" t="s">
        <v>11</v>
      </c>
      <c r="O27" s="31" t="s">
        <v>12</v>
      </c>
      <c r="P27" s="31"/>
      <c r="Q27" s="31" t="s">
        <v>14</v>
      </c>
      <c r="R27" s="31" t="s">
        <v>15</v>
      </c>
      <c r="S27" s="31"/>
      <c r="T27" s="31" t="s">
        <v>17</v>
      </c>
      <c r="U27" s="31" t="s">
        <v>18</v>
      </c>
      <c r="V27" s="31" t="s">
        <v>19</v>
      </c>
      <c r="W27" s="31" t="s">
        <v>20</v>
      </c>
      <c r="X27" s="31" t="s">
        <v>21</v>
      </c>
      <c r="Y27" s="31" t="s">
        <v>22</v>
      </c>
      <c r="Z27" s="31"/>
      <c r="AA27" s="31"/>
      <c r="AB27" s="45"/>
      <c r="AC27" s="46"/>
    </row>
    <row r="28" spans="1:29" ht="114" customHeight="1">
      <c r="A28" s="33"/>
      <c r="B28" s="39"/>
      <c r="C28" s="42"/>
      <c r="D28" s="4" t="s">
        <v>5</v>
      </c>
      <c r="E28" s="5" t="s">
        <v>7</v>
      </c>
      <c r="F28" s="5" t="s">
        <v>23</v>
      </c>
      <c r="G28" s="39"/>
      <c r="H28" s="31"/>
      <c r="I28" s="5" t="s">
        <v>9</v>
      </c>
      <c r="J28" s="5" t="s">
        <v>10</v>
      </c>
      <c r="K28" s="3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200</v>
      </c>
      <c r="D30" s="10">
        <f t="shared" si="0"/>
        <v>185</v>
      </c>
      <c r="E30" s="10">
        <f t="shared" si="0"/>
        <v>4</v>
      </c>
      <c r="F30" s="10">
        <f t="shared" si="0"/>
        <v>181</v>
      </c>
      <c r="G30" s="10">
        <f t="shared" si="0"/>
        <v>15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60720</v>
      </c>
      <c r="L30" s="9">
        <f t="shared" si="0"/>
        <v>29320</v>
      </c>
      <c r="M30" s="9">
        <f t="shared" si="0"/>
        <v>15120</v>
      </c>
      <c r="N30" s="9">
        <f t="shared" si="0"/>
        <v>29319.07</v>
      </c>
      <c r="O30" s="9">
        <f t="shared" si="0"/>
        <v>15706</v>
      </c>
      <c r="P30" s="9">
        <f t="shared" si="0"/>
        <v>27524.07</v>
      </c>
      <c r="Q30" s="9">
        <f t="shared" si="0"/>
        <v>0</v>
      </c>
      <c r="R30" s="9">
        <f t="shared" si="0"/>
        <v>27524.07</v>
      </c>
      <c r="S30" s="9">
        <f t="shared" si="0"/>
        <v>1795</v>
      </c>
      <c r="T30" s="9">
        <f t="shared" si="0"/>
        <v>0</v>
      </c>
      <c r="U30" s="9">
        <f t="shared" si="0"/>
        <v>1000</v>
      </c>
      <c r="V30" s="9">
        <f t="shared" si="0"/>
        <v>0</v>
      </c>
      <c r="W30" s="9">
        <f t="shared" si="0"/>
        <v>0</v>
      </c>
      <c r="X30" s="9">
        <f t="shared" si="0"/>
        <v>795</v>
      </c>
      <c r="Y30" s="9">
        <f t="shared" si="0"/>
        <v>0</v>
      </c>
      <c r="Z30" s="9">
        <f t="shared" si="0"/>
        <v>0.930000000000291</v>
      </c>
      <c r="AA30" s="10">
        <f t="shared" si="0"/>
        <v>0.3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26" t="s">
        <v>64</v>
      </c>
      <c r="B32" s="27"/>
      <c r="C32" s="2">
        <f>D32+G32</f>
        <v>200</v>
      </c>
      <c r="D32" s="2">
        <f>E32+F32</f>
        <v>185</v>
      </c>
      <c r="E32" s="2">
        <v>4</v>
      </c>
      <c r="F32" s="2">
        <v>181</v>
      </c>
      <c r="G32" s="2">
        <v>15</v>
      </c>
      <c r="H32" s="2">
        <v>1</v>
      </c>
      <c r="I32" s="2">
        <v>1</v>
      </c>
      <c r="J32" s="2"/>
      <c r="K32" s="9">
        <v>60720</v>
      </c>
      <c r="L32" s="9">
        <f>L35</f>
        <v>29320</v>
      </c>
      <c r="M32" s="9">
        <f>M35</f>
        <v>15120</v>
      </c>
      <c r="N32" s="9">
        <f>N35</f>
        <v>29319.07</v>
      </c>
      <c r="O32" s="9">
        <f>O35</f>
        <v>15706</v>
      </c>
      <c r="P32" s="9">
        <f>P35</f>
        <v>27524.07</v>
      </c>
      <c r="Q32" s="9">
        <f>Q35</f>
        <v>0</v>
      </c>
      <c r="R32" s="9">
        <f>R35</f>
        <v>27524.07</v>
      </c>
      <c r="S32" s="9">
        <f aca="true" t="shared" si="1" ref="S32:Y32">S35</f>
        <v>1795</v>
      </c>
      <c r="T32" s="9">
        <f t="shared" si="1"/>
        <v>0</v>
      </c>
      <c r="U32" s="9">
        <f t="shared" si="1"/>
        <v>1000</v>
      </c>
      <c r="V32" s="9">
        <f t="shared" si="1"/>
        <v>0</v>
      </c>
      <c r="W32" s="9">
        <f t="shared" si="1"/>
        <v>0</v>
      </c>
      <c r="X32" s="9">
        <f t="shared" si="1"/>
        <v>795</v>
      </c>
      <c r="Y32" s="9">
        <f t="shared" si="1"/>
        <v>0</v>
      </c>
      <c r="Z32" s="9">
        <f>Z35</f>
        <v>0.930000000000291</v>
      </c>
      <c r="AA32" s="14">
        <v>0.3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67</v>
      </c>
      <c r="K34" s="20">
        <v>8880</v>
      </c>
      <c r="L34" s="20">
        <f>M34</f>
        <v>14200</v>
      </c>
      <c r="M34" s="20">
        <v>14200</v>
      </c>
      <c r="N34" s="20">
        <f>O34</f>
        <v>13613.07</v>
      </c>
      <c r="O34" s="20">
        <f>P34+S34</f>
        <v>13613.07</v>
      </c>
      <c r="P34" s="20">
        <f>R34</f>
        <v>13613.07</v>
      </c>
      <c r="Q34" s="20"/>
      <c r="R34" s="20">
        <f>10455.51+3157.56</f>
        <v>13613.07</v>
      </c>
      <c r="S34" s="20">
        <f>T34+U34+V34+W34+X34+Y34</f>
        <v>0</v>
      </c>
      <c r="T34" s="20"/>
      <c r="U34" s="20"/>
      <c r="V34" s="20"/>
      <c r="W34" s="20"/>
      <c r="X34" s="20"/>
      <c r="Y34" s="20"/>
      <c r="Z34" s="20">
        <f>L34-N34</f>
        <v>586.9300000000003</v>
      </c>
      <c r="AA34" s="18"/>
      <c r="AB34" s="20"/>
      <c r="AC34" s="20"/>
    </row>
    <row r="35" spans="10:29" s="17" customFormat="1" ht="12.75">
      <c r="J35" s="19" t="s">
        <v>68</v>
      </c>
      <c r="K35" s="19"/>
      <c r="L35" s="19">
        <v>29320</v>
      </c>
      <c r="M35" s="20">
        <f>L35-L34</f>
        <v>15120</v>
      </c>
      <c r="N35" s="20">
        <v>29319.07</v>
      </c>
      <c r="O35" s="20">
        <f>N35-N34</f>
        <v>15706</v>
      </c>
      <c r="P35" s="20">
        <f>21155.51+6368.56</f>
        <v>27524.07</v>
      </c>
      <c r="Q35" s="19"/>
      <c r="R35" s="20">
        <f>P35</f>
        <v>27524.07</v>
      </c>
      <c r="S35" s="20">
        <f>T35+U35+V35+W35+X35+Y35</f>
        <v>1795</v>
      </c>
      <c r="T35" s="19"/>
      <c r="U35" s="19">
        <v>1000</v>
      </c>
      <c r="V35" s="19"/>
      <c r="W35" s="19"/>
      <c r="X35" s="19">
        <v>795</v>
      </c>
      <c r="Y35" s="19"/>
      <c r="Z35" s="20">
        <f>L35-N35</f>
        <v>0.930000000000291</v>
      </c>
      <c r="AA35" s="18"/>
      <c r="AB35" s="19"/>
      <c r="AC35" s="19"/>
    </row>
    <row r="36" spans="10:29" s="17" customFormat="1" ht="12.75">
      <c r="J36" s="19" t="s">
        <v>69</v>
      </c>
      <c r="K36" s="19"/>
      <c r="L36" s="19"/>
      <c r="M36" s="20">
        <f>L36-L35</f>
        <v>-29320</v>
      </c>
      <c r="N36" s="20"/>
      <c r="O36" s="20">
        <f>N36-N35</f>
        <v>-29319.07</v>
      </c>
      <c r="P36" s="20"/>
      <c r="Q36" s="19"/>
      <c r="R36" s="20">
        <f>P36</f>
        <v>0</v>
      </c>
      <c r="S36" s="20">
        <f>T36+U36+V36+W36+X36+Y36</f>
        <v>0</v>
      </c>
      <c r="T36" s="19"/>
      <c r="U36" s="19"/>
      <c r="V36" s="19"/>
      <c r="W36" s="19"/>
      <c r="X36" s="19"/>
      <c r="Y36" s="19"/>
      <c r="Z36" s="20">
        <f>L36-N36</f>
        <v>0</v>
      </c>
      <c r="AA36" s="18"/>
      <c r="AB36" s="19"/>
      <c r="AC36" s="19"/>
    </row>
    <row r="37" spans="10:29" s="17" customFormat="1" ht="12.75">
      <c r="J37" s="19" t="s">
        <v>70</v>
      </c>
      <c r="K37" s="19"/>
      <c r="L37" s="19"/>
      <c r="M37" s="20">
        <f>L37-L36</f>
        <v>0</v>
      </c>
      <c r="N37" s="20"/>
      <c r="O37" s="20">
        <f>N37-N36</f>
        <v>0</v>
      </c>
      <c r="P37" s="20"/>
      <c r="Q37" s="19"/>
      <c r="R37" s="20">
        <f>P37</f>
        <v>0</v>
      </c>
      <c r="S37" s="20">
        <f>T37+U37+V37+W37+X37+Y37</f>
        <v>0</v>
      </c>
      <c r="T37" s="19"/>
      <c r="U37" s="19"/>
      <c r="V37" s="19"/>
      <c r="W37" s="19"/>
      <c r="X37" s="19"/>
      <c r="Y37" s="19"/>
      <c r="Z37" s="20">
        <f>L37-N37</f>
        <v>0</v>
      </c>
      <c r="AA37" s="18"/>
      <c r="AB37" s="19"/>
      <c r="AC37" s="19"/>
    </row>
    <row r="38" spans="3:26" ht="15">
      <c r="C38" t="s">
        <v>36</v>
      </c>
      <c r="E38" t="s">
        <v>39</v>
      </c>
      <c r="H38" s="12" t="s">
        <v>56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66</v>
      </c>
    </row>
    <row r="41" spans="3:9" ht="15">
      <c r="C41" t="s">
        <v>37</v>
      </c>
      <c r="E41" t="s">
        <v>39</v>
      </c>
      <c r="H41" s="12" t="s">
        <v>57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62</v>
      </c>
      <c r="L44" s="12"/>
      <c r="M44" s="11"/>
      <c r="N44" s="11" t="s">
        <v>59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77</v>
      </c>
    </row>
    <row r="48" ht="12.75">
      <c r="A48" s="7" t="s">
        <v>45</v>
      </c>
    </row>
  </sheetData>
  <sheetProtection/>
  <mergeCells count="38"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K35:O37 A49:O65536 A24:J37 AD1:IV65536 AC1:AC33 P35:AC65536 K34:AC34 C38:C46 D38:O48 U5:U31 K19:M33 N19:T31 AA3:AB33 V3:Z31 N32:Z33">
    <cfRule type="cellIs" priority="1" dxfId="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workbookViewId="0" topLeftCell="I25">
      <selection activeCell="N39" sqref="N39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8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4" spans="9:25" ht="15.75">
      <c r="I4" s="32" t="s">
        <v>75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63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61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65</v>
      </c>
      <c r="X22" s="6"/>
      <c r="Y22" s="33"/>
    </row>
    <row r="23" spans="24:25" ht="12.75">
      <c r="X23" s="6" t="s">
        <v>35</v>
      </c>
      <c r="Y23" s="33"/>
    </row>
    <row r="25" spans="1:29" ht="39" customHeight="1">
      <c r="A25" s="33"/>
      <c r="B25" s="37" t="s">
        <v>3</v>
      </c>
      <c r="C25" s="28" t="s">
        <v>4</v>
      </c>
      <c r="D25" s="29"/>
      <c r="E25" s="29"/>
      <c r="F25" s="29"/>
      <c r="G25" s="30"/>
      <c r="H25" s="28" t="s">
        <v>46</v>
      </c>
      <c r="I25" s="29"/>
      <c r="J25" s="30"/>
      <c r="K25" s="37" t="s">
        <v>47</v>
      </c>
      <c r="L25" s="49" t="s">
        <v>48</v>
      </c>
      <c r="M25" s="50"/>
      <c r="N25" s="31" t="s">
        <v>49</v>
      </c>
      <c r="O25" s="31"/>
      <c r="P25" s="34" t="s">
        <v>50</v>
      </c>
      <c r="Q25" s="35"/>
      <c r="R25" s="35"/>
      <c r="S25" s="35"/>
      <c r="T25" s="35"/>
      <c r="U25" s="35"/>
      <c r="V25" s="35"/>
      <c r="W25" s="35"/>
      <c r="X25" s="35"/>
      <c r="Y25" s="36"/>
      <c r="Z25" s="31" t="s">
        <v>52</v>
      </c>
      <c r="AA25" s="31" t="s">
        <v>51</v>
      </c>
      <c r="AB25" s="47" t="s">
        <v>55</v>
      </c>
      <c r="AC25" s="48"/>
    </row>
    <row r="26" spans="1:29" ht="38.25" customHeight="1">
      <c r="A26" s="33"/>
      <c r="B26" s="38"/>
      <c r="C26" s="40" t="s">
        <v>5</v>
      </c>
      <c r="D26" s="33" t="s">
        <v>2</v>
      </c>
      <c r="E26" s="33"/>
      <c r="F26" s="33"/>
      <c r="G26" s="33"/>
      <c r="H26" s="31" t="s">
        <v>5</v>
      </c>
      <c r="I26" s="31" t="s">
        <v>2</v>
      </c>
      <c r="J26" s="31"/>
      <c r="K26" s="38"/>
      <c r="L26" s="45"/>
      <c r="M26" s="46"/>
      <c r="N26" s="31"/>
      <c r="O26" s="31"/>
      <c r="P26" s="31" t="s">
        <v>13</v>
      </c>
      <c r="Q26" s="31" t="s">
        <v>2</v>
      </c>
      <c r="R26" s="31"/>
      <c r="S26" s="31" t="s">
        <v>16</v>
      </c>
      <c r="T26" s="31" t="s">
        <v>2</v>
      </c>
      <c r="U26" s="31"/>
      <c r="V26" s="31"/>
      <c r="W26" s="31"/>
      <c r="X26" s="31"/>
      <c r="Y26" s="31"/>
      <c r="Z26" s="31"/>
      <c r="AA26" s="31"/>
      <c r="AB26" s="43" t="s">
        <v>54</v>
      </c>
      <c r="AC26" s="44"/>
    </row>
    <row r="27" spans="1:29" ht="39" customHeight="1">
      <c r="A27" s="33"/>
      <c r="B27" s="38"/>
      <c r="C27" s="41"/>
      <c r="D27" s="28" t="s">
        <v>6</v>
      </c>
      <c r="E27" s="29"/>
      <c r="F27" s="30"/>
      <c r="G27" s="37" t="s">
        <v>8</v>
      </c>
      <c r="H27" s="31"/>
      <c r="I27" s="31"/>
      <c r="J27" s="31"/>
      <c r="K27" s="38"/>
      <c r="L27" s="31" t="s">
        <v>11</v>
      </c>
      <c r="M27" s="31" t="s">
        <v>12</v>
      </c>
      <c r="N27" s="31" t="s">
        <v>11</v>
      </c>
      <c r="O27" s="31" t="s">
        <v>12</v>
      </c>
      <c r="P27" s="31"/>
      <c r="Q27" s="31" t="s">
        <v>14</v>
      </c>
      <c r="R27" s="31" t="s">
        <v>15</v>
      </c>
      <c r="S27" s="31"/>
      <c r="T27" s="31" t="s">
        <v>17</v>
      </c>
      <c r="U27" s="31" t="s">
        <v>18</v>
      </c>
      <c r="V27" s="31" t="s">
        <v>19</v>
      </c>
      <c r="W27" s="31" t="s">
        <v>20</v>
      </c>
      <c r="X27" s="31" t="s">
        <v>21</v>
      </c>
      <c r="Y27" s="31" t="s">
        <v>22</v>
      </c>
      <c r="Z27" s="31"/>
      <c r="AA27" s="31"/>
      <c r="AB27" s="45"/>
      <c r="AC27" s="46"/>
    </row>
    <row r="28" spans="1:29" ht="114" customHeight="1">
      <c r="A28" s="33"/>
      <c r="B28" s="39"/>
      <c r="C28" s="42"/>
      <c r="D28" s="4" t="s">
        <v>5</v>
      </c>
      <c r="E28" s="5" t="s">
        <v>7</v>
      </c>
      <c r="F28" s="5" t="s">
        <v>23</v>
      </c>
      <c r="G28" s="39"/>
      <c r="H28" s="31"/>
      <c r="I28" s="5" t="s">
        <v>9</v>
      </c>
      <c r="J28" s="5" t="s">
        <v>10</v>
      </c>
      <c r="K28" s="3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202</v>
      </c>
      <c r="D30" s="10">
        <f t="shared" si="0"/>
        <v>184</v>
      </c>
      <c r="E30" s="10">
        <f t="shared" si="0"/>
        <v>4</v>
      </c>
      <c r="F30" s="10">
        <f t="shared" si="0"/>
        <v>180</v>
      </c>
      <c r="G30" s="10">
        <f t="shared" si="0"/>
        <v>18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60720</v>
      </c>
      <c r="L30" s="9">
        <f t="shared" si="0"/>
        <v>0</v>
      </c>
      <c r="M30" s="9">
        <f t="shared" si="0"/>
        <v>0</v>
      </c>
      <c r="N30" s="9">
        <f t="shared" si="0"/>
        <v>0</v>
      </c>
      <c r="O30" s="9">
        <f t="shared" si="0"/>
        <v>0</v>
      </c>
      <c r="P30" s="9">
        <f t="shared" si="0"/>
        <v>0</v>
      </c>
      <c r="Q30" s="9">
        <f t="shared" si="0"/>
        <v>0</v>
      </c>
      <c r="R30" s="9">
        <f t="shared" si="0"/>
        <v>0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10">
        <f t="shared" si="0"/>
        <v>0.3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26" t="s">
        <v>64</v>
      </c>
      <c r="B32" s="27"/>
      <c r="C32" s="2">
        <f>D32+G32</f>
        <v>202</v>
      </c>
      <c r="D32" s="2">
        <f>E32+F32</f>
        <v>184</v>
      </c>
      <c r="E32" s="2">
        <v>4</v>
      </c>
      <c r="F32" s="2">
        <v>180</v>
      </c>
      <c r="G32" s="2">
        <v>18</v>
      </c>
      <c r="H32" s="2">
        <v>1</v>
      </c>
      <c r="I32" s="2">
        <v>1</v>
      </c>
      <c r="J32" s="2"/>
      <c r="K32" s="9">
        <v>60720</v>
      </c>
      <c r="L32" s="9">
        <f>L36</f>
        <v>0</v>
      </c>
      <c r="M32" s="9">
        <f aca="true" t="shared" si="1" ref="M32:Z32">M36</f>
        <v>0</v>
      </c>
      <c r="N32" s="9">
        <f t="shared" si="1"/>
        <v>0</v>
      </c>
      <c r="O32" s="9">
        <f t="shared" si="1"/>
        <v>0</v>
      </c>
      <c r="P32" s="9">
        <f t="shared" si="1"/>
        <v>0</v>
      </c>
      <c r="Q32" s="9">
        <f t="shared" si="1"/>
        <v>0</v>
      </c>
      <c r="R32" s="9">
        <f t="shared" si="1"/>
        <v>0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0</v>
      </c>
      <c r="Z32" s="9">
        <f t="shared" si="1"/>
        <v>0</v>
      </c>
      <c r="AA32" s="14">
        <v>0.3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67</v>
      </c>
      <c r="K34" s="20">
        <v>8880</v>
      </c>
      <c r="L34" s="20">
        <f>M34</f>
        <v>14200</v>
      </c>
      <c r="M34" s="20">
        <v>14200</v>
      </c>
      <c r="N34" s="20">
        <f>O34</f>
        <v>13613.07</v>
      </c>
      <c r="O34" s="20">
        <f>P34+S34</f>
        <v>13613.07</v>
      </c>
      <c r="P34" s="20">
        <f>R34</f>
        <v>13613.07</v>
      </c>
      <c r="Q34" s="20"/>
      <c r="R34" s="20">
        <f>10455.51+3157.56</f>
        <v>13613.07</v>
      </c>
      <c r="S34" s="20">
        <f>T34+U34+V34+W34+X34+Y34</f>
        <v>0</v>
      </c>
      <c r="T34" s="20"/>
      <c r="U34" s="20"/>
      <c r="V34" s="20"/>
      <c r="W34" s="20"/>
      <c r="X34" s="20"/>
      <c r="Y34" s="20"/>
      <c r="Z34" s="20">
        <f>L34-N34</f>
        <v>586.9300000000003</v>
      </c>
      <c r="AA34" s="18"/>
      <c r="AB34" s="20"/>
      <c r="AC34" s="20"/>
    </row>
    <row r="35" spans="10:29" s="17" customFormat="1" ht="12.75">
      <c r="J35" s="19" t="s">
        <v>68</v>
      </c>
      <c r="K35" s="19"/>
      <c r="L35" s="19"/>
      <c r="M35" s="20">
        <f>L35-L34</f>
        <v>-14200</v>
      </c>
      <c r="N35" s="20"/>
      <c r="O35" s="20">
        <v>23120</v>
      </c>
      <c r="P35" s="20"/>
      <c r="Q35" s="19"/>
      <c r="R35" s="20">
        <f>P35</f>
        <v>0</v>
      </c>
      <c r="S35" s="20">
        <f>T35+U35+V35+W35+X35+Y35</f>
        <v>0</v>
      </c>
      <c r="T35" s="19"/>
      <c r="U35" s="19"/>
      <c r="V35" s="19"/>
      <c r="W35" s="19"/>
      <c r="X35" s="19"/>
      <c r="Y35" s="19"/>
      <c r="Z35" s="20">
        <f>L35-N35</f>
        <v>0</v>
      </c>
      <c r="AA35" s="18"/>
      <c r="AB35" s="19"/>
      <c r="AC35" s="19"/>
    </row>
    <row r="36" spans="10:29" s="17" customFormat="1" ht="12.75">
      <c r="J36" s="19" t="s">
        <v>69</v>
      </c>
      <c r="K36" s="19"/>
      <c r="L36" s="19"/>
      <c r="M36" s="20">
        <f>L36-L35</f>
        <v>0</v>
      </c>
      <c r="N36" s="20"/>
      <c r="O36" s="20">
        <f>N36-N35</f>
        <v>0</v>
      </c>
      <c r="P36" s="20"/>
      <c r="Q36" s="19"/>
      <c r="R36" s="20">
        <f>P36</f>
        <v>0</v>
      </c>
      <c r="S36" s="20">
        <f>T36+U36+V36+W36+X36+Y36</f>
        <v>0</v>
      </c>
      <c r="T36" s="19"/>
      <c r="U36" s="19"/>
      <c r="V36" s="19"/>
      <c r="W36" s="19"/>
      <c r="X36" s="19"/>
      <c r="Y36" s="19"/>
      <c r="Z36" s="20">
        <f>L36-N36</f>
        <v>0</v>
      </c>
      <c r="AA36" s="18"/>
      <c r="AB36" s="19"/>
      <c r="AC36" s="19"/>
    </row>
    <row r="37" spans="10:29" s="17" customFormat="1" ht="12.75">
      <c r="J37" s="19" t="s">
        <v>70</v>
      </c>
      <c r="K37" s="19"/>
      <c r="L37" s="19"/>
      <c r="M37" s="20">
        <f>L37-L36</f>
        <v>0</v>
      </c>
      <c r="N37" s="20"/>
      <c r="O37" s="20">
        <f>N37-N36</f>
        <v>0</v>
      </c>
      <c r="P37" s="20"/>
      <c r="Q37" s="19"/>
      <c r="R37" s="20">
        <f>P37</f>
        <v>0</v>
      </c>
      <c r="S37" s="20">
        <f>T37+U37+V37+W37+X37+Y37</f>
        <v>0</v>
      </c>
      <c r="T37" s="19"/>
      <c r="U37" s="19"/>
      <c r="V37" s="19"/>
      <c r="W37" s="19"/>
      <c r="X37" s="19"/>
      <c r="Y37" s="19"/>
      <c r="Z37" s="20">
        <f>L37-N37</f>
        <v>0</v>
      </c>
      <c r="AA37" s="18"/>
      <c r="AB37" s="19"/>
      <c r="AC37" s="19"/>
    </row>
    <row r="38" spans="3:26" ht="15">
      <c r="C38" t="s">
        <v>36</v>
      </c>
      <c r="E38" t="s">
        <v>39</v>
      </c>
      <c r="H38" s="12" t="s">
        <v>56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66</v>
      </c>
    </row>
    <row r="41" spans="3:9" ht="15">
      <c r="C41" t="s">
        <v>37</v>
      </c>
      <c r="E41" t="s">
        <v>39</v>
      </c>
      <c r="H41" s="12" t="s">
        <v>57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62</v>
      </c>
      <c r="L44" s="12"/>
      <c r="M44" s="11"/>
      <c r="N44" s="11" t="s">
        <v>59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72</v>
      </c>
    </row>
    <row r="48" ht="12.75">
      <c r="A48" s="7" t="s">
        <v>45</v>
      </c>
    </row>
  </sheetData>
  <sheetProtection/>
  <mergeCells count="38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O27:O28"/>
    <mergeCell ref="A25:A28"/>
    <mergeCell ref="B25:B28"/>
    <mergeCell ref="C25:G25"/>
    <mergeCell ref="C26:C28"/>
    <mergeCell ref="D26:G26"/>
    <mergeCell ref="D27:F27"/>
    <mergeCell ref="G27:G2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</mergeCells>
  <conditionalFormatting sqref="A48 A1 K12:T16 I5:M5 A3:H5 A18:G22 I3:U4 N5:T11 K6:M11 A6:G16 K35:O37 A49:O65536 A24:J37 AD1:IV65536 AC1:AC33 P35:AC65536 K34:AC34 C38:C46 D38:O48 U5:U31 AA3:AB33 V3:Z31 K19:L33 M19:T31 M32:Z33">
    <cfRule type="cellIs" priority="1" dxfId="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workbookViewId="0" topLeftCell="I22">
      <selection activeCell="S37" sqref="S37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8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4" spans="9:25" ht="15.75">
      <c r="I4" s="32" t="s">
        <v>76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63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61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65</v>
      </c>
      <c r="X22" s="6"/>
      <c r="Y22" s="33"/>
    </row>
    <row r="23" spans="24:25" ht="12.75">
      <c r="X23" s="6" t="s">
        <v>35</v>
      </c>
      <c r="Y23" s="33"/>
    </row>
    <row r="25" spans="1:29" ht="39" customHeight="1">
      <c r="A25" s="33"/>
      <c r="B25" s="37" t="s">
        <v>3</v>
      </c>
      <c r="C25" s="28" t="s">
        <v>4</v>
      </c>
      <c r="D25" s="29"/>
      <c r="E25" s="29"/>
      <c r="F25" s="29"/>
      <c r="G25" s="30"/>
      <c r="H25" s="28" t="s">
        <v>46</v>
      </c>
      <c r="I25" s="29"/>
      <c r="J25" s="30"/>
      <c r="K25" s="37" t="s">
        <v>47</v>
      </c>
      <c r="L25" s="49" t="s">
        <v>48</v>
      </c>
      <c r="M25" s="50"/>
      <c r="N25" s="31" t="s">
        <v>49</v>
      </c>
      <c r="O25" s="31"/>
      <c r="P25" s="34" t="s">
        <v>50</v>
      </c>
      <c r="Q25" s="35"/>
      <c r="R25" s="35"/>
      <c r="S25" s="35"/>
      <c r="T25" s="35"/>
      <c r="U25" s="35"/>
      <c r="V25" s="35"/>
      <c r="W25" s="35"/>
      <c r="X25" s="35"/>
      <c r="Y25" s="36"/>
      <c r="Z25" s="31" t="s">
        <v>52</v>
      </c>
      <c r="AA25" s="31" t="s">
        <v>51</v>
      </c>
      <c r="AB25" s="47" t="s">
        <v>55</v>
      </c>
      <c r="AC25" s="48"/>
    </row>
    <row r="26" spans="1:29" ht="38.25" customHeight="1">
      <c r="A26" s="33"/>
      <c r="B26" s="38"/>
      <c r="C26" s="40" t="s">
        <v>5</v>
      </c>
      <c r="D26" s="33" t="s">
        <v>2</v>
      </c>
      <c r="E26" s="33"/>
      <c r="F26" s="33"/>
      <c r="G26" s="33"/>
      <c r="H26" s="31" t="s">
        <v>5</v>
      </c>
      <c r="I26" s="31" t="s">
        <v>2</v>
      </c>
      <c r="J26" s="31"/>
      <c r="K26" s="38"/>
      <c r="L26" s="45"/>
      <c r="M26" s="46"/>
      <c r="N26" s="31"/>
      <c r="O26" s="31"/>
      <c r="P26" s="31" t="s">
        <v>13</v>
      </c>
      <c r="Q26" s="31" t="s">
        <v>2</v>
      </c>
      <c r="R26" s="31"/>
      <c r="S26" s="31" t="s">
        <v>16</v>
      </c>
      <c r="T26" s="31" t="s">
        <v>2</v>
      </c>
      <c r="U26" s="31"/>
      <c r="V26" s="31"/>
      <c r="W26" s="31"/>
      <c r="X26" s="31"/>
      <c r="Y26" s="31"/>
      <c r="Z26" s="31"/>
      <c r="AA26" s="31"/>
      <c r="AB26" s="43" t="s">
        <v>54</v>
      </c>
      <c r="AC26" s="44"/>
    </row>
    <row r="27" spans="1:29" ht="39" customHeight="1">
      <c r="A27" s="33"/>
      <c r="B27" s="38"/>
      <c r="C27" s="41"/>
      <c r="D27" s="28" t="s">
        <v>6</v>
      </c>
      <c r="E27" s="29"/>
      <c r="F27" s="30"/>
      <c r="G27" s="37" t="s">
        <v>8</v>
      </c>
      <c r="H27" s="31"/>
      <c r="I27" s="31"/>
      <c r="J27" s="31"/>
      <c r="K27" s="38"/>
      <c r="L27" s="31" t="s">
        <v>11</v>
      </c>
      <c r="M27" s="31" t="s">
        <v>12</v>
      </c>
      <c r="N27" s="31" t="s">
        <v>11</v>
      </c>
      <c r="O27" s="31" t="s">
        <v>12</v>
      </c>
      <c r="P27" s="31"/>
      <c r="Q27" s="31" t="s">
        <v>14</v>
      </c>
      <c r="R27" s="31" t="s">
        <v>15</v>
      </c>
      <c r="S27" s="31"/>
      <c r="T27" s="31" t="s">
        <v>17</v>
      </c>
      <c r="U27" s="31" t="s">
        <v>18</v>
      </c>
      <c r="V27" s="31" t="s">
        <v>19</v>
      </c>
      <c r="W27" s="31" t="s">
        <v>20</v>
      </c>
      <c r="X27" s="31" t="s">
        <v>21</v>
      </c>
      <c r="Y27" s="31" t="s">
        <v>22</v>
      </c>
      <c r="Z27" s="31"/>
      <c r="AA27" s="31"/>
      <c r="AB27" s="45"/>
      <c r="AC27" s="46"/>
    </row>
    <row r="28" spans="1:29" ht="114" customHeight="1">
      <c r="A28" s="33"/>
      <c r="B28" s="39"/>
      <c r="C28" s="42"/>
      <c r="D28" s="4" t="s">
        <v>5</v>
      </c>
      <c r="E28" s="5" t="s">
        <v>7</v>
      </c>
      <c r="F28" s="5" t="s">
        <v>23</v>
      </c>
      <c r="G28" s="39"/>
      <c r="H28" s="31"/>
      <c r="I28" s="5" t="s">
        <v>9</v>
      </c>
      <c r="J28" s="5" t="s">
        <v>10</v>
      </c>
      <c r="K28" s="3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202</v>
      </c>
      <c r="D30" s="10">
        <f t="shared" si="0"/>
        <v>184</v>
      </c>
      <c r="E30" s="10">
        <f t="shared" si="0"/>
        <v>4</v>
      </c>
      <c r="F30" s="10">
        <f t="shared" si="0"/>
        <v>180</v>
      </c>
      <c r="G30" s="10">
        <f t="shared" si="0"/>
        <v>18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60720</v>
      </c>
      <c r="L30" s="9">
        <f t="shared" si="0"/>
        <v>0</v>
      </c>
      <c r="M30" s="9">
        <f t="shared" si="0"/>
        <v>0</v>
      </c>
      <c r="N30" s="9">
        <f t="shared" si="0"/>
        <v>0</v>
      </c>
      <c r="O30" s="9">
        <f t="shared" si="0"/>
        <v>0</v>
      </c>
      <c r="P30" s="9">
        <f t="shared" si="0"/>
        <v>0</v>
      </c>
      <c r="Q30" s="9">
        <f t="shared" si="0"/>
        <v>0</v>
      </c>
      <c r="R30" s="9">
        <f t="shared" si="0"/>
        <v>0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10">
        <f t="shared" si="0"/>
        <v>0.3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26" t="s">
        <v>64</v>
      </c>
      <c r="B32" s="27"/>
      <c r="C32" s="2">
        <f>D32+G32</f>
        <v>202</v>
      </c>
      <c r="D32" s="2">
        <f>E32+F32</f>
        <v>184</v>
      </c>
      <c r="E32" s="2">
        <v>4</v>
      </c>
      <c r="F32" s="2">
        <v>180</v>
      </c>
      <c r="G32" s="2">
        <v>18</v>
      </c>
      <c r="H32" s="2">
        <v>1</v>
      </c>
      <c r="I32" s="2">
        <v>1</v>
      </c>
      <c r="J32" s="2"/>
      <c r="K32" s="9">
        <v>60720</v>
      </c>
      <c r="L32" s="9">
        <f>L37</f>
        <v>0</v>
      </c>
      <c r="M32" s="9">
        <f aca="true" t="shared" si="1" ref="M32:Z32">M37</f>
        <v>0</v>
      </c>
      <c r="N32" s="9">
        <f t="shared" si="1"/>
        <v>0</v>
      </c>
      <c r="O32" s="9">
        <f t="shared" si="1"/>
        <v>0</v>
      </c>
      <c r="P32" s="9">
        <f t="shared" si="1"/>
        <v>0</v>
      </c>
      <c r="Q32" s="9">
        <f t="shared" si="1"/>
        <v>0</v>
      </c>
      <c r="R32" s="9">
        <f t="shared" si="1"/>
        <v>0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0</v>
      </c>
      <c r="Z32" s="9">
        <f t="shared" si="1"/>
        <v>0</v>
      </c>
      <c r="AA32" s="14">
        <v>0.3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67</v>
      </c>
      <c r="K34" s="20">
        <v>8880</v>
      </c>
      <c r="L34" s="20">
        <f>M34</f>
        <v>14200</v>
      </c>
      <c r="M34" s="20">
        <v>14200</v>
      </c>
      <c r="N34" s="20">
        <f>O34</f>
        <v>13613.07</v>
      </c>
      <c r="O34" s="20">
        <f>P34+S34</f>
        <v>13613.07</v>
      </c>
      <c r="P34" s="20">
        <f>R34</f>
        <v>13613.07</v>
      </c>
      <c r="Q34" s="20"/>
      <c r="R34" s="20">
        <f>10455.51+3157.56</f>
        <v>13613.07</v>
      </c>
      <c r="S34" s="20">
        <f>T34+U34+V34+W34+X34+Y34</f>
        <v>0</v>
      </c>
      <c r="T34" s="20"/>
      <c r="U34" s="20"/>
      <c r="V34" s="20"/>
      <c r="W34" s="20"/>
      <c r="X34" s="20"/>
      <c r="Y34" s="20"/>
      <c r="Z34" s="20">
        <f>L34-N34</f>
        <v>586.9300000000003</v>
      </c>
      <c r="AA34" s="18"/>
      <c r="AB34" s="20"/>
      <c r="AC34" s="20"/>
    </row>
    <row r="35" spans="10:29" s="17" customFormat="1" ht="12.75">
      <c r="J35" s="19" t="s">
        <v>68</v>
      </c>
      <c r="K35" s="19"/>
      <c r="L35" s="19"/>
      <c r="M35" s="20">
        <f>L35-L34</f>
        <v>-14200</v>
      </c>
      <c r="N35" s="20"/>
      <c r="O35" s="20">
        <v>23120</v>
      </c>
      <c r="P35" s="20"/>
      <c r="Q35" s="19"/>
      <c r="R35" s="20">
        <f>P35</f>
        <v>0</v>
      </c>
      <c r="S35" s="20">
        <f>T35+U35+V35+W35+X35+Y35</f>
        <v>0</v>
      </c>
      <c r="T35" s="19"/>
      <c r="U35" s="19"/>
      <c r="V35" s="19"/>
      <c r="W35" s="19"/>
      <c r="X35" s="19"/>
      <c r="Y35" s="19"/>
      <c r="Z35" s="20">
        <f>L35-N35</f>
        <v>0</v>
      </c>
      <c r="AA35" s="18"/>
      <c r="AB35" s="19"/>
      <c r="AC35" s="19"/>
    </row>
    <row r="36" spans="10:29" s="17" customFormat="1" ht="12.75">
      <c r="J36" s="19" t="s">
        <v>69</v>
      </c>
      <c r="K36" s="19"/>
      <c r="L36" s="19"/>
      <c r="M36" s="20">
        <f>L36-L35</f>
        <v>0</v>
      </c>
      <c r="N36" s="20"/>
      <c r="O36" s="20">
        <f>N36-N35</f>
        <v>0</v>
      </c>
      <c r="P36" s="20"/>
      <c r="Q36" s="19"/>
      <c r="R36" s="20">
        <f>P36</f>
        <v>0</v>
      </c>
      <c r="S36" s="20">
        <f>T36+U36+V36+W36+X36+Y36</f>
        <v>0</v>
      </c>
      <c r="T36" s="19"/>
      <c r="U36" s="19"/>
      <c r="V36" s="19"/>
      <c r="W36" s="19"/>
      <c r="X36" s="19"/>
      <c r="Y36" s="19"/>
      <c r="Z36" s="20">
        <f>L36-N36</f>
        <v>0</v>
      </c>
      <c r="AA36" s="18"/>
      <c r="AB36" s="19"/>
      <c r="AC36" s="19"/>
    </row>
    <row r="37" spans="10:29" s="17" customFormat="1" ht="12.75">
      <c r="J37" s="19" t="s">
        <v>70</v>
      </c>
      <c r="K37" s="19"/>
      <c r="L37" s="19"/>
      <c r="M37" s="20">
        <f>L37-L36</f>
        <v>0</v>
      </c>
      <c r="N37" s="20"/>
      <c r="O37" s="20">
        <f>N37-N36</f>
        <v>0</v>
      </c>
      <c r="P37" s="20"/>
      <c r="Q37" s="19"/>
      <c r="R37" s="20">
        <f>P37</f>
        <v>0</v>
      </c>
      <c r="S37" s="20">
        <f>T37+U37+V37+W37+X37+Y37</f>
        <v>0</v>
      </c>
      <c r="T37" s="19"/>
      <c r="U37" s="19"/>
      <c r="V37" s="19"/>
      <c r="W37" s="19"/>
      <c r="X37" s="19"/>
      <c r="Y37" s="19"/>
      <c r="Z37" s="20">
        <f>L37-N37</f>
        <v>0</v>
      </c>
      <c r="AA37" s="18"/>
      <c r="AB37" s="19"/>
      <c r="AC37" s="19"/>
    </row>
    <row r="38" spans="3:26" ht="15">
      <c r="C38" t="s">
        <v>36</v>
      </c>
      <c r="E38" t="s">
        <v>39</v>
      </c>
      <c r="H38" s="12" t="s">
        <v>56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66</v>
      </c>
    </row>
    <row r="41" spans="3:9" ht="15">
      <c r="C41" t="s">
        <v>37</v>
      </c>
      <c r="E41" t="s">
        <v>39</v>
      </c>
      <c r="H41" s="12" t="s">
        <v>57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62</v>
      </c>
      <c r="L44" s="12"/>
      <c r="M44" s="11"/>
      <c r="N44" s="11" t="s">
        <v>59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72</v>
      </c>
    </row>
    <row r="48" ht="12.75">
      <c r="A48" s="7" t="s">
        <v>45</v>
      </c>
    </row>
  </sheetData>
  <sheetProtection/>
  <mergeCells count="38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O27:O28"/>
    <mergeCell ref="A25:A28"/>
    <mergeCell ref="B25:B28"/>
    <mergeCell ref="C25:G25"/>
    <mergeCell ref="C26:C28"/>
    <mergeCell ref="D26:G26"/>
    <mergeCell ref="D27:F27"/>
    <mergeCell ref="G27:G2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</mergeCells>
  <conditionalFormatting sqref="A48 A1 K12:T16 I5:M5 A3:H5 A18:G22 I3:U4 N5:T11 K6:M11 A6:G16 K35:O37 A49:O65536 A24:J37 AD1:IV65536 AC1:AC33 P35:AC65536 K34:AC34 C38:C46 D38:O48 U5:U31 AA3:AB33 V3:Z31 K19:L33 M19:T31 M32:Z33">
    <cfRule type="cellIs" priority="1" dxfId="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6">
      <selection activeCell="H32" sqref="H3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8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4" spans="9:25" ht="15.75">
      <c r="I4" s="32" t="str">
        <f>'ВУС 1 кв.'!I4:U4</f>
        <v>за   I квартал 2013  года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63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61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65</v>
      </c>
      <c r="X22" s="6"/>
      <c r="Y22" s="33"/>
    </row>
    <row r="23" spans="24:25" ht="12.75">
      <c r="X23" s="6" t="s">
        <v>35</v>
      </c>
      <c r="Y23" s="33"/>
    </row>
    <row r="25" spans="1:29" ht="39" customHeight="1">
      <c r="A25" s="33"/>
      <c r="B25" s="37" t="s">
        <v>3</v>
      </c>
      <c r="C25" s="28" t="s">
        <v>4</v>
      </c>
      <c r="D25" s="29"/>
      <c r="E25" s="29"/>
      <c r="F25" s="29"/>
      <c r="G25" s="30"/>
      <c r="H25" s="28" t="s">
        <v>46</v>
      </c>
      <c r="I25" s="29"/>
      <c r="J25" s="30"/>
      <c r="K25" s="37" t="s">
        <v>47</v>
      </c>
      <c r="L25" s="49" t="s">
        <v>48</v>
      </c>
      <c r="M25" s="50"/>
      <c r="N25" s="31" t="s">
        <v>49</v>
      </c>
      <c r="O25" s="31"/>
      <c r="P25" s="34" t="s">
        <v>50</v>
      </c>
      <c r="Q25" s="35"/>
      <c r="R25" s="35"/>
      <c r="S25" s="35"/>
      <c r="T25" s="35"/>
      <c r="U25" s="35"/>
      <c r="V25" s="35"/>
      <c r="W25" s="35"/>
      <c r="X25" s="35"/>
      <c r="Y25" s="36"/>
      <c r="Z25" s="31" t="s">
        <v>52</v>
      </c>
      <c r="AA25" s="31" t="s">
        <v>51</v>
      </c>
      <c r="AB25" s="47" t="s">
        <v>55</v>
      </c>
      <c r="AC25" s="48"/>
    </row>
    <row r="26" spans="1:29" ht="38.25" customHeight="1">
      <c r="A26" s="33"/>
      <c r="B26" s="38"/>
      <c r="C26" s="40" t="s">
        <v>5</v>
      </c>
      <c r="D26" s="33" t="s">
        <v>2</v>
      </c>
      <c r="E26" s="33"/>
      <c r="F26" s="33"/>
      <c r="G26" s="33"/>
      <c r="H26" s="31" t="s">
        <v>5</v>
      </c>
      <c r="I26" s="31" t="s">
        <v>2</v>
      </c>
      <c r="J26" s="31"/>
      <c r="K26" s="38"/>
      <c r="L26" s="45"/>
      <c r="M26" s="46"/>
      <c r="N26" s="31"/>
      <c r="O26" s="31"/>
      <c r="P26" s="31" t="s">
        <v>13</v>
      </c>
      <c r="Q26" s="31" t="s">
        <v>2</v>
      </c>
      <c r="R26" s="31"/>
      <c r="S26" s="31" t="s">
        <v>16</v>
      </c>
      <c r="T26" s="31" t="s">
        <v>2</v>
      </c>
      <c r="U26" s="31"/>
      <c r="V26" s="31"/>
      <c r="W26" s="31"/>
      <c r="X26" s="31"/>
      <c r="Y26" s="31"/>
      <c r="Z26" s="31"/>
      <c r="AA26" s="31"/>
      <c r="AB26" s="43" t="s">
        <v>54</v>
      </c>
      <c r="AC26" s="44"/>
    </row>
    <row r="27" spans="1:29" ht="39" customHeight="1">
      <c r="A27" s="33"/>
      <c r="B27" s="38"/>
      <c r="C27" s="41"/>
      <c r="D27" s="28" t="s">
        <v>6</v>
      </c>
      <c r="E27" s="29"/>
      <c r="F27" s="30"/>
      <c r="G27" s="37" t="s">
        <v>8</v>
      </c>
      <c r="H27" s="31"/>
      <c r="I27" s="31"/>
      <c r="J27" s="31"/>
      <c r="K27" s="38"/>
      <c r="L27" s="31" t="s">
        <v>11</v>
      </c>
      <c r="M27" s="31" t="s">
        <v>12</v>
      </c>
      <c r="N27" s="31" t="s">
        <v>11</v>
      </c>
      <c r="O27" s="31" t="s">
        <v>12</v>
      </c>
      <c r="P27" s="31"/>
      <c r="Q27" s="31" t="s">
        <v>14</v>
      </c>
      <c r="R27" s="31" t="s">
        <v>15</v>
      </c>
      <c r="S27" s="31"/>
      <c r="T27" s="31" t="s">
        <v>17</v>
      </c>
      <c r="U27" s="31" t="s">
        <v>18</v>
      </c>
      <c r="V27" s="31" t="s">
        <v>19</v>
      </c>
      <c r="W27" s="31" t="s">
        <v>20</v>
      </c>
      <c r="X27" s="31" t="s">
        <v>21</v>
      </c>
      <c r="Y27" s="31" t="s">
        <v>22</v>
      </c>
      <c r="Z27" s="31"/>
      <c r="AA27" s="31"/>
      <c r="AB27" s="45"/>
      <c r="AC27" s="46"/>
    </row>
    <row r="28" spans="1:29" ht="93" customHeight="1">
      <c r="A28" s="33"/>
      <c r="B28" s="39"/>
      <c r="C28" s="42"/>
      <c r="D28" s="4" t="s">
        <v>5</v>
      </c>
      <c r="E28" s="5" t="s">
        <v>7</v>
      </c>
      <c r="F28" s="5" t="s">
        <v>23</v>
      </c>
      <c r="G28" s="39"/>
      <c r="H28" s="31"/>
      <c r="I28" s="5" t="s">
        <v>9</v>
      </c>
      <c r="J28" s="5" t="s">
        <v>10</v>
      </c>
      <c r="K28" s="3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202</v>
      </c>
      <c r="D30" s="10">
        <f t="shared" si="0"/>
        <v>184</v>
      </c>
      <c r="E30" s="10">
        <f t="shared" si="0"/>
        <v>4</v>
      </c>
      <c r="F30" s="10">
        <f t="shared" si="0"/>
        <v>180</v>
      </c>
      <c r="G30" s="10">
        <f t="shared" si="0"/>
        <v>18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60.72</v>
      </c>
      <c r="L30" s="21">
        <f t="shared" si="0"/>
        <v>14.2</v>
      </c>
      <c r="M30" s="21">
        <f t="shared" si="0"/>
        <v>14.2</v>
      </c>
      <c r="N30" s="21">
        <f t="shared" si="0"/>
        <v>13.61307</v>
      </c>
      <c r="O30" s="21">
        <f t="shared" si="0"/>
        <v>13.61307</v>
      </c>
      <c r="P30" s="21">
        <f t="shared" si="0"/>
        <v>13.61307</v>
      </c>
      <c r="Q30" s="21">
        <f t="shared" si="0"/>
        <v>0</v>
      </c>
      <c r="R30" s="21">
        <f t="shared" si="0"/>
        <v>13.61307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0.5869299999999988</v>
      </c>
      <c r="AA30" s="10">
        <f t="shared" si="0"/>
        <v>0.3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26" t="s">
        <v>64</v>
      </c>
      <c r="B32" s="27"/>
      <c r="C32" s="10">
        <f>'ВУС 1 кв.'!C32</f>
        <v>202</v>
      </c>
      <c r="D32" s="10">
        <f>'ВУС 1 кв.'!D32</f>
        <v>184</v>
      </c>
      <c r="E32" s="10">
        <f>'ВУС 1 кв.'!E32</f>
        <v>4</v>
      </c>
      <c r="F32" s="10">
        <f>'ВУС 1 кв.'!F32</f>
        <v>180</v>
      </c>
      <c r="G32" s="10">
        <f>'ВУС 1 кв.'!G32</f>
        <v>18</v>
      </c>
      <c r="H32" s="10">
        <f>'ВУС 1 кв.'!H32</f>
        <v>1</v>
      </c>
      <c r="I32" s="10">
        <f>'ВУС 1 кв.'!I32</f>
        <v>1</v>
      </c>
      <c r="J32" s="10">
        <f>'ВУС 1 кв.'!J32</f>
        <v>0</v>
      </c>
      <c r="K32" s="21">
        <f>'ВУС 1 кв.'!K32/1000</f>
        <v>60.72</v>
      </c>
      <c r="L32" s="21">
        <f>'ВУС 1 кв.'!L32/1000</f>
        <v>14.2</v>
      </c>
      <c r="M32" s="21">
        <f>'ВУС 1 кв.'!M32/1000</f>
        <v>14.2</v>
      </c>
      <c r="N32" s="21">
        <f>'ВУС 1 кв.'!N32/1000</f>
        <v>13.61307</v>
      </c>
      <c r="O32" s="21">
        <f>'ВУС 1 кв.'!O32/1000</f>
        <v>13.61307</v>
      </c>
      <c r="P32" s="21">
        <f>'ВУС 1 кв.'!P32/1000</f>
        <v>13.61307</v>
      </c>
      <c r="Q32" s="21">
        <f>'ВУС 1 кв.'!Q32/1000</f>
        <v>0</v>
      </c>
      <c r="R32" s="21">
        <f>'ВУС 1 кв.'!R32/1000</f>
        <v>13.61307</v>
      </c>
      <c r="S32" s="21">
        <f>'ВУС 1 кв.'!S32/1000</f>
        <v>0</v>
      </c>
      <c r="T32" s="21">
        <f>'ВУС 1 кв.'!T32/1000</f>
        <v>0</v>
      </c>
      <c r="U32" s="21">
        <f>'ВУС 1 кв.'!U32/1000</f>
        <v>0</v>
      </c>
      <c r="V32" s="21">
        <f>'ВУС 1 кв.'!V32/1000</f>
        <v>0</v>
      </c>
      <c r="W32" s="21">
        <f>'ВУС 1 кв.'!W32/1000</f>
        <v>0</v>
      </c>
      <c r="X32" s="21">
        <f>'ВУС 1 кв.'!X32/1000</f>
        <v>0</v>
      </c>
      <c r="Y32" s="21">
        <f>'ВУС 1 кв.'!Y32/1000</f>
        <v>0</v>
      </c>
      <c r="Z32" s="21">
        <f>L32-N32</f>
        <v>0.5869299999999988</v>
      </c>
      <c r="AA32" s="14">
        <v>0.3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56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66</v>
      </c>
    </row>
    <row r="41" spans="3:9" ht="15">
      <c r="C41" t="s">
        <v>37</v>
      </c>
      <c r="E41" t="s">
        <v>39</v>
      </c>
      <c r="H41" s="12" t="s">
        <v>57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62</v>
      </c>
      <c r="L44" s="12"/>
      <c r="M44" s="11"/>
      <c r="N44" s="11" t="s">
        <v>59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1 кв.'!D47</f>
        <v>02   апреля    2013  года</v>
      </c>
    </row>
    <row r="48" ht="12.75">
      <c r="A48" s="7" t="s">
        <v>45</v>
      </c>
    </row>
  </sheetData>
  <sheetProtection/>
  <mergeCells count="38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O27:O28"/>
    <mergeCell ref="A25:A28"/>
    <mergeCell ref="B25:B28"/>
    <mergeCell ref="C25:G25"/>
    <mergeCell ref="C26:C28"/>
    <mergeCell ref="D26:G26"/>
    <mergeCell ref="D27:F27"/>
    <mergeCell ref="G27:G2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</mergeCells>
  <conditionalFormatting sqref="A48 A1 K12:T16 I5:M5 A3:H5 A18:G22 I3:U4 N5:T11 K6:M11 A6:G16 D38:O48 A49:O65536 S32:Y33 AD1:IV65536 AC1:AC33 K35:O37 K34:AC34 U5:U31 C38:C46 P35:AC65536 Z3:AB33 V3:Y31 K19:R33 S19:T31 A24:J37">
    <cfRule type="cellIs" priority="1" dxfId="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SheetLayoutView="100" workbookViewId="0" topLeftCell="A28">
      <selection activeCell="D48" sqref="D48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8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4" spans="9:25" ht="15.75">
      <c r="I4" s="32" t="str">
        <f>'ВУС 1 кв.'!I4:U4</f>
        <v>за   I квартал 2013  года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63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61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65</v>
      </c>
      <c r="X22" s="6"/>
      <c r="Y22" s="33"/>
    </row>
    <row r="23" spans="24:25" ht="12.75">
      <c r="X23" s="6" t="s">
        <v>35</v>
      </c>
      <c r="Y23" s="33"/>
    </row>
    <row r="25" spans="1:29" ht="39" customHeight="1">
      <c r="A25" s="33"/>
      <c r="B25" s="37" t="s">
        <v>3</v>
      </c>
      <c r="C25" s="28" t="s">
        <v>4</v>
      </c>
      <c r="D25" s="29"/>
      <c r="E25" s="29"/>
      <c r="F25" s="29"/>
      <c r="G25" s="30"/>
      <c r="H25" s="28" t="s">
        <v>46</v>
      </c>
      <c r="I25" s="29"/>
      <c r="J25" s="30"/>
      <c r="K25" s="37" t="s">
        <v>47</v>
      </c>
      <c r="L25" s="49" t="s">
        <v>48</v>
      </c>
      <c r="M25" s="50"/>
      <c r="N25" s="31" t="s">
        <v>49</v>
      </c>
      <c r="O25" s="31"/>
      <c r="P25" s="34" t="s">
        <v>50</v>
      </c>
      <c r="Q25" s="35"/>
      <c r="R25" s="35"/>
      <c r="S25" s="35"/>
      <c r="T25" s="35"/>
      <c r="U25" s="35"/>
      <c r="V25" s="35"/>
      <c r="W25" s="35"/>
      <c r="X25" s="35"/>
      <c r="Y25" s="36"/>
      <c r="Z25" s="31" t="s">
        <v>52</v>
      </c>
      <c r="AA25" s="31" t="s">
        <v>51</v>
      </c>
      <c r="AB25" s="47" t="s">
        <v>55</v>
      </c>
      <c r="AC25" s="48"/>
    </row>
    <row r="26" spans="1:29" ht="38.25" customHeight="1">
      <c r="A26" s="33"/>
      <c r="B26" s="38"/>
      <c r="C26" s="40" t="s">
        <v>5</v>
      </c>
      <c r="D26" s="33" t="s">
        <v>2</v>
      </c>
      <c r="E26" s="33"/>
      <c r="F26" s="33"/>
      <c r="G26" s="33"/>
      <c r="H26" s="31" t="s">
        <v>5</v>
      </c>
      <c r="I26" s="31" t="s">
        <v>2</v>
      </c>
      <c r="J26" s="31"/>
      <c r="K26" s="38"/>
      <c r="L26" s="45"/>
      <c r="M26" s="46"/>
      <c r="N26" s="31"/>
      <c r="O26" s="31"/>
      <c r="P26" s="31" t="s">
        <v>13</v>
      </c>
      <c r="Q26" s="31" t="s">
        <v>2</v>
      </c>
      <c r="R26" s="31"/>
      <c r="S26" s="31" t="s">
        <v>16</v>
      </c>
      <c r="T26" s="31" t="s">
        <v>2</v>
      </c>
      <c r="U26" s="31"/>
      <c r="V26" s="31"/>
      <c r="W26" s="31"/>
      <c r="X26" s="31"/>
      <c r="Y26" s="31"/>
      <c r="Z26" s="31"/>
      <c r="AA26" s="31"/>
      <c r="AB26" s="43" t="s">
        <v>54</v>
      </c>
      <c r="AC26" s="44"/>
    </row>
    <row r="27" spans="1:29" ht="39" customHeight="1">
      <c r="A27" s="33"/>
      <c r="B27" s="38"/>
      <c r="C27" s="41"/>
      <c r="D27" s="28" t="s">
        <v>6</v>
      </c>
      <c r="E27" s="29"/>
      <c r="F27" s="30"/>
      <c r="G27" s="37" t="s">
        <v>8</v>
      </c>
      <c r="H27" s="31"/>
      <c r="I27" s="31"/>
      <c r="J27" s="31"/>
      <c r="K27" s="38"/>
      <c r="L27" s="31" t="s">
        <v>11</v>
      </c>
      <c r="M27" s="31" t="s">
        <v>12</v>
      </c>
      <c r="N27" s="31" t="s">
        <v>11</v>
      </c>
      <c r="O27" s="31" t="s">
        <v>12</v>
      </c>
      <c r="P27" s="31"/>
      <c r="Q27" s="31" t="s">
        <v>14</v>
      </c>
      <c r="R27" s="31" t="s">
        <v>15</v>
      </c>
      <c r="S27" s="31"/>
      <c r="T27" s="31" t="s">
        <v>17</v>
      </c>
      <c r="U27" s="31" t="s">
        <v>18</v>
      </c>
      <c r="V27" s="31" t="s">
        <v>19</v>
      </c>
      <c r="W27" s="31" t="s">
        <v>20</v>
      </c>
      <c r="X27" s="31" t="s">
        <v>21</v>
      </c>
      <c r="Y27" s="31" t="s">
        <v>22</v>
      </c>
      <c r="Z27" s="31"/>
      <c r="AA27" s="31"/>
      <c r="AB27" s="45"/>
      <c r="AC27" s="46"/>
    </row>
    <row r="28" spans="1:29" ht="93" customHeight="1">
      <c r="A28" s="33"/>
      <c r="B28" s="39"/>
      <c r="C28" s="42"/>
      <c r="D28" s="4" t="s">
        <v>5</v>
      </c>
      <c r="E28" s="5" t="s">
        <v>7</v>
      </c>
      <c r="F28" s="5" t="s">
        <v>23</v>
      </c>
      <c r="G28" s="39"/>
      <c r="H28" s="31"/>
      <c r="I28" s="5" t="s">
        <v>9</v>
      </c>
      <c r="J28" s="5" t="s">
        <v>10</v>
      </c>
      <c r="K28" s="3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200</v>
      </c>
      <c r="D30" s="10">
        <f t="shared" si="0"/>
        <v>185</v>
      </c>
      <c r="E30" s="10">
        <f t="shared" si="0"/>
        <v>4</v>
      </c>
      <c r="F30" s="10">
        <f t="shared" si="0"/>
        <v>181</v>
      </c>
      <c r="G30" s="10">
        <f t="shared" si="0"/>
        <v>15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60.72</v>
      </c>
      <c r="L30" s="21">
        <f t="shared" si="0"/>
        <v>29.32</v>
      </c>
      <c r="M30" s="21">
        <f t="shared" si="0"/>
        <v>15.12</v>
      </c>
      <c r="N30" s="21">
        <f t="shared" si="0"/>
        <v>29.31907</v>
      </c>
      <c r="O30" s="21">
        <f t="shared" si="0"/>
        <v>15.706</v>
      </c>
      <c r="P30" s="21">
        <f t="shared" si="0"/>
        <v>27.52407</v>
      </c>
      <c r="Q30" s="21">
        <f t="shared" si="0"/>
        <v>0</v>
      </c>
      <c r="R30" s="21">
        <f t="shared" si="0"/>
        <v>27.52407</v>
      </c>
      <c r="S30" s="21">
        <f t="shared" si="0"/>
        <v>1.795</v>
      </c>
      <c r="T30" s="21">
        <f t="shared" si="0"/>
        <v>0</v>
      </c>
      <c r="U30" s="21">
        <f t="shared" si="0"/>
        <v>1</v>
      </c>
      <c r="V30" s="21">
        <f t="shared" si="0"/>
        <v>0</v>
      </c>
      <c r="W30" s="21">
        <f t="shared" si="0"/>
        <v>0</v>
      </c>
      <c r="X30" s="21">
        <f t="shared" si="0"/>
        <v>0.795</v>
      </c>
      <c r="Y30" s="21">
        <f t="shared" si="0"/>
        <v>0</v>
      </c>
      <c r="Z30" s="21">
        <f t="shared" si="0"/>
        <v>0.930000000000291</v>
      </c>
      <c r="AA30" s="10">
        <f t="shared" si="0"/>
        <v>0.3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26" t="s">
        <v>64</v>
      </c>
      <c r="B32" s="27"/>
      <c r="C32" s="10">
        <f>'ВУС 2 кв.'!C32</f>
        <v>200</v>
      </c>
      <c r="D32" s="10">
        <f>'ВУС 2 кв.'!D32</f>
        <v>185</v>
      </c>
      <c r="E32" s="10">
        <f>'ВУС 2 кв.'!E32</f>
        <v>4</v>
      </c>
      <c r="F32" s="10">
        <f>'ВУС 2 кв.'!F32</f>
        <v>181</v>
      </c>
      <c r="G32" s="10">
        <f>'ВУС 2 кв.'!G32</f>
        <v>15</v>
      </c>
      <c r="H32" s="10">
        <f>'ВУС 2 кв.'!H32</f>
        <v>1</v>
      </c>
      <c r="I32" s="10">
        <f>'ВУС 2 кв.'!I32</f>
        <v>1</v>
      </c>
      <c r="J32" s="10">
        <f>'ВУС 2 кв.'!J32</f>
        <v>0</v>
      </c>
      <c r="K32" s="14">
        <f>'ВУС 2 кв.'!K32/1000</f>
        <v>60.72</v>
      </c>
      <c r="L32" s="14">
        <f>'ВУС 2 кв.'!L32/1000</f>
        <v>29.32</v>
      </c>
      <c r="M32" s="14">
        <f>'ВУС 2 кв.'!M32/1000</f>
        <v>15.12</v>
      </c>
      <c r="N32" s="14">
        <f>'ВУС 2 кв.'!N32/1000</f>
        <v>29.31907</v>
      </c>
      <c r="O32" s="14">
        <f>'ВУС 2 кв.'!O32/1000</f>
        <v>15.706</v>
      </c>
      <c r="P32" s="14">
        <f>'ВУС 2 кв.'!P32/1000</f>
        <v>27.52407</v>
      </c>
      <c r="Q32" s="14">
        <f>'ВУС 2 кв.'!Q32/1000</f>
        <v>0</v>
      </c>
      <c r="R32" s="14">
        <f>'ВУС 2 кв.'!R32/1000</f>
        <v>27.52407</v>
      </c>
      <c r="S32" s="14">
        <f>'ВУС 2 кв.'!S32/1000</f>
        <v>1.795</v>
      </c>
      <c r="T32" s="14">
        <f>'ВУС 2 кв.'!T32/1000</f>
        <v>0</v>
      </c>
      <c r="U32" s="14">
        <f>'ВУС 2 кв.'!U32/1000</f>
        <v>1</v>
      </c>
      <c r="V32" s="14">
        <f>'ВУС 2 кв.'!V32/1000</f>
        <v>0</v>
      </c>
      <c r="W32" s="14">
        <f>'ВУС 2 кв.'!W32/1000</f>
        <v>0</v>
      </c>
      <c r="X32" s="14">
        <f>'ВУС 2 кв.'!X32/1000</f>
        <v>0.795</v>
      </c>
      <c r="Y32" s="14">
        <f>'ВУС 2 кв.'!Y32/1000</f>
        <v>0</v>
      </c>
      <c r="Z32" s="14">
        <f>'ВУС 2 кв.'!Z32</f>
        <v>0.930000000000291</v>
      </c>
      <c r="AA32" s="10">
        <f>'ВУС 2 кв.'!AA32</f>
        <v>0.3</v>
      </c>
      <c r="AB32" s="10">
        <f>'ВУС 2 кв.'!AB32/1000</f>
        <v>0</v>
      </c>
      <c r="AC32" s="10">
        <f>'ВУС 2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56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66</v>
      </c>
    </row>
    <row r="41" spans="3:9" ht="15">
      <c r="C41" t="s">
        <v>37</v>
      </c>
      <c r="E41" t="s">
        <v>39</v>
      </c>
      <c r="H41" s="12" t="s">
        <v>57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62</v>
      </c>
      <c r="L44" s="12"/>
      <c r="M44" s="11"/>
      <c r="N44" s="11" t="s">
        <v>59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2 кв.'!D47</f>
        <v>02   июля    2013  года</v>
      </c>
    </row>
    <row r="48" ht="12.75">
      <c r="A48" s="7" t="s">
        <v>45</v>
      </c>
    </row>
  </sheetData>
  <sheetProtection/>
  <mergeCells count="38"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D38:O48 A49:O65536 AD1:IV65536 K35:O37 U5:U31 C38:C46 P35:AC65536 D33:J37 A24:C37 D24:J31 K19:T31 V3:AB31 AC1:AC31 K33:AC34 D32:AC32">
    <cfRule type="cellIs" priority="1" dxfId="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workbookViewId="0" topLeftCell="A34">
      <selection activeCell="D48" sqref="D48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8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4" spans="9:25" ht="15.75">
      <c r="I4" s="32" t="str">
        <f>'ВУС 1 кв.'!I4:U4</f>
        <v>за   I квартал 2013  года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63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61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65</v>
      </c>
      <c r="X22" s="6"/>
      <c r="Y22" s="33"/>
    </row>
    <row r="23" spans="24:25" ht="12.75">
      <c r="X23" s="6" t="s">
        <v>35</v>
      </c>
      <c r="Y23" s="33"/>
    </row>
    <row r="25" spans="1:29" ht="39" customHeight="1">
      <c r="A25" s="33"/>
      <c r="B25" s="37" t="s">
        <v>3</v>
      </c>
      <c r="C25" s="28" t="s">
        <v>4</v>
      </c>
      <c r="D25" s="29"/>
      <c r="E25" s="29"/>
      <c r="F25" s="29"/>
      <c r="G25" s="30"/>
      <c r="H25" s="28" t="s">
        <v>46</v>
      </c>
      <c r="I25" s="29"/>
      <c r="J25" s="30"/>
      <c r="K25" s="37" t="s">
        <v>47</v>
      </c>
      <c r="L25" s="49" t="s">
        <v>48</v>
      </c>
      <c r="M25" s="50"/>
      <c r="N25" s="31" t="s">
        <v>49</v>
      </c>
      <c r="O25" s="31"/>
      <c r="P25" s="34" t="s">
        <v>50</v>
      </c>
      <c r="Q25" s="35"/>
      <c r="R25" s="35"/>
      <c r="S25" s="35"/>
      <c r="T25" s="35"/>
      <c r="U25" s="35"/>
      <c r="V25" s="35"/>
      <c r="W25" s="35"/>
      <c r="X25" s="35"/>
      <c r="Y25" s="36"/>
      <c r="Z25" s="31" t="s">
        <v>52</v>
      </c>
      <c r="AA25" s="31" t="s">
        <v>51</v>
      </c>
      <c r="AB25" s="47" t="s">
        <v>55</v>
      </c>
      <c r="AC25" s="48"/>
    </row>
    <row r="26" spans="1:29" ht="38.25" customHeight="1">
      <c r="A26" s="33"/>
      <c r="B26" s="38"/>
      <c r="C26" s="40" t="s">
        <v>5</v>
      </c>
      <c r="D26" s="33" t="s">
        <v>2</v>
      </c>
      <c r="E26" s="33"/>
      <c r="F26" s="33"/>
      <c r="G26" s="33"/>
      <c r="H26" s="31" t="s">
        <v>5</v>
      </c>
      <c r="I26" s="31" t="s">
        <v>2</v>
      </c>
      <c r="J26" s="31"/>
      <c r="K26" s="38"/>
      <c r="L26" s="45"/>
      <c r="M26" s="46"/>
      <c r="N26" s="31"/>
      <c r="O26" s="31"/>
      <c r="P26" s="31" t="s">
        <v>13</v>
      </c>
      <c r="Q26" s="31" t="s">
        <v>2</v>
      </c>
      <c r="R26" s="31"/>
      <c r="S26" s="31" t="s">
        <v>16</v>
      </c>
      <c r="T26" s="31" t="s">
        <v>2</v>
      </c>
      <c r="U26" s="31"/>
      <c r="V26" s="31"/>
      <c r="W26" s="31"/>
      <c r="X26" s="31"/>
      <c r="Y26" s="31"/>
      <c r="Z26" s="31"/>
      <c r="AA26" s="31"/>
      <c r="AB26" s="43" t="s">
        <v>54</v>
      </c>
      <c r="AC26" s="44"/>
    </row>
    <row r="27" spans="1:29" ht="39" customHeight="1">
      <c r="A27" s="33"/>
      <c r="B27" s="38"/>
      <c r="C27" s="41"/>
      <c r="D27" s="28" t="s">
        <v>6</v>
      </c>
      <c r="E27" s="29"/>
      <c r="F27" s="30"/>
      <c r="G27" s="37" t="s">
        <v>8</v>
      </c>
      <c r="H27" s="31"/>
      <c r="I27" s="31"/>
      <c r="J27" s="31"/>
      <c r="K27" s="38"/>
      <c r="L27" s="31" t="s">
        <v>11</v>
      </c>
      <c r="M27" s="31" t="s">
        <v>12</v>
      </c>
      <c r="N27" s="31" t="s">
        <v>11</v>
      </c>
      <c r="O27" s="31" t="s">
        <v>12</v>
      </c>
      <c r="P27" s="31"/>
      <c r="Q27" s="31" t="s">
        <v>14</v>
      </c>
      <c r="R27" s="31" t="s">
        <v>15</v>
      </c>
      <c r="S27" s="31"/>
      <c r="T27" s="31" t="s">
        <v>17</v>
      </c>
      <c r="U27" s="31" t="s">
        <v>18</v>
      </c>
      <c r="V27" s="31" t="s">
        <v>19</v>
      </c>
      <c r="W27" s="31" t="s">
        <v>20</v>
      </c>
      <c r="X27" s="31" t="s">
        <v>21</v>
      </c>
      <c r="Y27" s="31" t="s">
        <v>22</v>
      </c>
      <c r="Z27" s="31"/>
      <c r="AA27" s="31"/>
      <c r="AB27" s="45"/>
      <c r="AC27" s="46"/>
    </row>
    <row r="28" spans="1:29" ht="93" customHeight="1">
      <c r="A28" s="33"/>
      <c r="B28" s="39"/>
      <c r="C28" s="42"/>
      <c r="D28" s="4" t="s">
        <v>5</v>
      </c>
      <c r="E28" s="5" t="s">
        <v>7</v>
      </c>
      <c r="F28" s="5" t="s">
        <v>23</v>
      </c>
      <c r="G28" s="39"/>
      <c r="H28" s="31"/>
      <c r="I28" s="5" t="s">
        <v>9</v>
      </c>
      <c r="J28" s="5" t="s">
        <v>10</v>
      </c>
      <c r="K28" s="3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202</v>
      </c>
      <c r="D30" s="10">
        <f t="shared" si="0"/>
        <v>184</v>
      </c>
      <c r="E30" s="10">
        <f t="shared" si="0"/>
        <v>4</v>
      </c>
      <c r="F30" s="10">
        <f t="shared" si="0"/>
        <v>180</v>
      </c>
      <c r="G30" s="10">
        <f t="shared" si="0"/>
        <v>18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60.72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0</v>
      </c>
      <c r="P30" s="21">
        <f t="shared" si="0"/>
        <v>0</v>
      </c>
      <c r="Q30" s="21">
        <f t="shared" si="0"/>
        <v>0</v>
      </c>
      <c r="R30" s="21">
        <f t="shared" si="0"/>
        <v>0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0.3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26" t="s">
        <v>64</v>
      </c>
      <c r="B32" s="27"/>
      <c r="C32" s="10">
        <f>'ВУС 3 кв.'!C32</f>
        <v>202</v>
      </c>
      <c r="D32" s="10">
        <f>'ВУС 3 кв.'!D32</f>
        <v>184</v>
      </c>
      <c r="E32" s="10">
        <f>'ВУС 3 кв.'!E32</f>
        <v>4</v>
      </c>
      <c r="F32" s="10">
        <f>'ВУС 3 кв.'!F32</f>
        <v>180</v>
      </c>
      <c r="G32" s="10">
        <f>'ВУС 3 кв.'!G32</f>
        <v>18</v>
      </c>
      <c r="H32" s="10">
        <f>'ВУС 3 кв.'!H32</f>
        <v>1</v>
      </c>
      <c r="I32" s="10">
        <f>'ВУС 3 кв.'!I32</f>
        <v>1</v>
      </c>
      <c r="J32" s="10">
        <f>'ВУС 3 кв.'!J32</f>
        <v>0</v>
      </c>
      <c r="K32" s="21">
        <f>'ВУС 3 кв.'!K32/1000</f>
        <v>60.72</v>
      </c>
      <c r="L32" s="21">
        <f>'ВУС 3 кв.'!L32/1000</f>
        <v>0</v>
      </c>
      <c r="M32" s="21">
        <f>'ВУС 3 кв.'!M32/1000</f>
        <v>0</v>
      </c>
      <c r="N32" s="21">
        <f>'ВУС 3 кв.'!N32/1000</f>
        <v>0</v>
      </c>
      <c r="O32" s="21">
        <f>'ВУС 3 кв.'!O32/1000</f>
        <v>0</v>
      </c>
      <c r="P32" s="21">
        <f>'ВУС 3 кв.'!P32/1000</f>
        <v>0</v>
      </c>
      <c r="Q32" s="21">
        <f>'ВУС 3 кв.'!Q32/1000</f>
        <v>0</v>
      </c>
      <c r="R32" s="21">
        <f>'ВУС 3 кв.'!R32/1000</f>
        <v>0</v>
      </c>
      <c r="S32" s="21">
        <f>'ВУС 3 кв.'!S32/1000</f>
        <v>0</v>
      </c>
      <c r="T32" s="21">
        <f>'ВУС 3 кв.'!T32/1000</f>
        <v>0</v>
      </c>
      <c r="U32" s="21">
        <f>'ВУС 3 кв.'!U32/1000</f>
        <v>0</v>
      </c>
      <c r="V32" s="21">
        <f>'ВУС 3 кв.'!V32/1000</f>
        <v>0</v>
      </c>
      <c r="W32" s="21">
        <f>'ВУС 3 кв.'!W32/1000</f>
        <v>0</v>
      </c>
      <c r="X32" s="21">
        <f>'ВУС 3 кв.'!X32/1000</f>
        <v>0</v>
      </c>
      <c r="Y32" s="21">
        <f>'ВУС 3 кв.'!Y32/1000</f>
        <v>0</v>
      </c>
      <c r="Z32" s="21">
        <f>'ВУС 3 кв.'!Z32</f>
        <v>0</v>
      </c>
      <c r="AA32" s="21">
        <f>'ВУС 3 кв.'!AA32</f>
        <v>0.3</v>
      </c>
      <c r="AB32" s="21">
        <f>'ВУС 3 кв.'!AB32/1000</f>
        <v>0</v>
      </c>
      <c r="AC32" s="21">
        <f>'ВУС 3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56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66</v>
      </c>
    </row>
    <row r="41" spans="3:9" ht="15">
      <c r="C41" t="s">
        <v>37</v>
      </c>
      <c r="E41" t="s">
        <v>39</v>
      </c>
      <c r="H41" s="12" t="s">
        <v>57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62</v>
      </c>
      <c r="L44" s="12"/>
      <c r="M44" s="11"/>
      <c r="N44" s="11" t="s">
        <v>59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3 кв.'!D47</f>
        <v>02   апреля    2013  года</v>
      </c>
    </row>
    <row r="48" ht="12.75">
      <c r="A48" s="7" t="s">
        <v>45</v>
      </c>
    </row>
  </sheetData>
  <sheetProtection/>
  <mergeCells count="38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O27:O28"/>
    <mergeCell ref="A25:A28"/>
    <mergeCell ref="B25:B28"/>
    <mergeCell ref="C25:G25"/>
    <mergeCell ref="C26:C28"/>
    <mergeCell ref="D26:G26"/>
    <mergeCell ref="D27:F27"/>
    <mergeCell ref="G27:G2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</mergeCells>
  <conditionalFormatting sqref="A48 A1 K12:T16 I5:M5 A3:H5 A18:G22 I3:U4 N5:T11 K6:M11 A6:G16 D38:O48 A49:O65536 AD1:IV65536 K35:O37 K34:AC34 U5:U31 C38:C46 P35:AC65536 A24:J37 K19:K33 L19:T31 V3:AB31 AC1:AC31 L32:AC33">
    <cfRule type="cellIs" priority="1" dxfId="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workbookViewId="0" topLeftCell="A31">
      <selection activeCell="D48" sqref="D48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8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4" spans="9:25" ht="15.75">
      <c r="I4" s="32" t="str">
        <f>'ВУС 1 кв.'!I4:U4</f>
        <v>за   I квартал 2013  года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63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61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65</v>
      </c>
      <c r="X22" s="6"/>
      <c r="Y22" s="33"/>
    </row>
    <row r="23" spans="24:25" ht="12.75">
      <c r="X23" s="6" t="s">
        <v>35</v>
      </c>
      <c r="Y23" s="33"/>
    </row>
    <row r="25" spans="1:29" ht="39" customHeight="1">
      <c r="A25" s="33"/>
      <c r="B25" s="37" t="s">
        <v>3</v>
      </c>
      <c r="C25" s="28" t="s">
        <v>4</v>
      </c>
      <c r="D25" s="29"/>
      <c r="E25" s="29"/>
      <c r="F25" s="29"/>
      <c r="G25" s="30"/>
      <c r="H25" s="28" t="s">
        <v>46</v>
      </c>
      <c r="I25" s="29"/>
      <c r="J25" s="30"/>
      <c r="K25" s="37" t="s">
        <v>47</v>
      </c>
      <c r="L25" s="49" t="s">
        <v>48</v>
      </c>
      <c r="M25" s="50"/>
      <c r="N25" s="31" t="s">
        <v>49</v>
      </c>
      <c r="O25" s="31"/>
      <c r="P25" s="34" t="s">
        <v>50</v>
      </c>
      <c r="Q25" s="35"/>
      <c r="R25" s="35"/>
      <c r="S25" s="35"/>
      <c r="T25" s="35"/>
      <c r="U25" s="35"/>
      <c r="V25" s="35"/>
      <c r="W25" s="35"/>
      <c r="X25" s="35"/>
      <c r="Y25" s="36"/>
      <c r="Z25" s="31" t="s">
        <v>52</v>
      </c>
      <c r="AA25" s="31" t="s">
        <v>51</v>
      </c>
      <c r="AB25" s="47" t="s">
        <v>55</v>
      </c>
      <c r="AC25" s="48"/>
    </row>
    <row r="26" spans="1:29" ht="38.25" customHeight="1">
      <c r="A26" s="33"/>
      <c r="B26" s="38"/>
      <c r="C26" s="40" t="s">
        <v>5</v>
      </c>
      <c r="D26" s="33" t="s">
        <v>2</v>
      </c>
      <c r="E26" s="33"/>
      <c r="F26" s="33"/>
      <c r="G26" s="33"/>
      <c r="H26" s="31" t="s">
        <v>5</v>
      </c>
      <c r="I26" s="31" t="s">
        <v>2</v>
      </c>
      <c r="J26" s="31"/>
      <c r="K26" s="38"/>
      <c r="L26" s="45"/>
      <c r="M26" s="46"/>
      <c r="N26" s="31"/>
      <c r="O26" s="31"/>
      <c r="P26" s="31" t="s">
        <v>13</v>
      </c>
      <c r="Q26" s="31" t="s">
        <v>2</v>
      </c>
      <c r="R26" s="31"/>
      <c r="S26" s="31" t="s">
        <v>16</v>
      </c>
      <c r="T26" s="31" t="s">
        <v>2</v>
      </c>
      <c r="U26" s="31"/>
      <c r="V26" s="31"/>
      <c r="W26" s="31"/>
      <c r="X26" s="31"/>
      <c r="Y26" s="31"/>
      <c r="Z26" s="31"/>
      <c r="AA26" s="31"/>
      <c r="AB26" s="43" t="s">
        <v>54</v>
      </c>
      <c r="AC26" s="44"/>
    </row>
    <row r="27" spans="1:29" ht="39" customHeight="1">
      <c r="A27" s="33"/>
      <c r="B27" s="38"/>
      <c r="C27" s="41"/>
      <c r="D27" s="28" t="s">
        <v>6</v>
      </c>
      <c r="E27" s="29"/>
      <c r="F27" s="30"/>
      <c r="G27" s="37" t="s">
        <v>8</v>
      </c>
      <c r="H27" s="31"/>
      <c r="I27" s="31"/>
      <c r="J27" s="31"/>
      <c r="K27" s="38"/>
      <c r="L27" s="31" t="s">
        <v>11</v>
      </c>
      <c r="M27" s="31" t="s">
        <v>12</v>
      </c>
      <c r="N27" s="31" t="s">
        <v>11</v>
      </c>
      <c r="O27" s="31" t="s">
        <v>12</v>
      </c>
      <c r="P27" s="31"/>
      <c r="Q27" s="31" t="s">
        <v>14</v>
      </c>
      <c r="R27" s="31" t="s">
        <v>15</v>
      </c>
      <c r="S27" s="31"/>
      <c r="T27" s="31" t="s">
        <v>17</v>
      </c>
      <c r="U27" s="31" t="s">
        <v>18</v>
      </c>
      <c r="V27" s="31" t="s">
        <v>19</v>
      </c>
      <c r="W27" s="31" t="s">
        <v>20</v>
      </c>
      <c r="X27" s="31" t="s">
        <v>21</v>
      </c>
      <c r="Y27" s="31" t="s">
        <v>22</v>
      </c>
      <c r="Z27" s="31"/>
      <c r="AA27" s="31"/>
      <c r="AB27" s="45"/>
      <c r="AC27" s="46"/>
    </row>
    <row r="28" spans="1:29" ht="93" customHeight="1">
      <c r="A28" s="33"/>
      <c r="B28" s="39"/>
      <c r="C28" s="42"/>
      <c r="D28" s="4" t="s">
        <v>5</v>
      </c>
      <c r="E28" s="5" t="s">
        <v>7</v>
      </c>
      <c r="F28" s="5" t="s">
        <v>23</v>
      </c>
      <c r="G28" s="39"/>
      <c r="H28" s="31"/>
      <c r="I28" s="5" t="s">
        <v>9</v>
      </c>
      <c r="J28" s="5" t="s">
        <v>10</v>
      </c>
      <c r="K28" s="39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202</v>
      </c>
      <c r="D30" s="10">
        <f t="shared" si="0"/>
        <v>184</v>
      </c>
      <c r="E30" s="10">
        <f t="shared" si="0"/>
        <v>4</v>
      </c>
      <c r="F30" s="10">
        <f t="shared" si="0"/>
        <v>180</v>
      </c>
      <c r="G30" s="10">
        <f t="shared" si="0"/>
        <v>18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60.72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0</v>
      </c>
      <c r="P30" s="21">
        <f t="shared" si="0"/>
        <v>0</v>
      </c>
      <c r="Q30" s="21">
        <f t="shared" si="0"/>
        <v>0</v>
      </c>
      <c r="R30" s="21">
        <f t="shared" si="0"/>
        <v>0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0.3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26" t="s">
        <v>64</v>
      </c>
      <c r="B32" s="27"/>
      <c r="C32" s="10">
        <f>'ВУС 4 кв.'!C32</f>
        <v>202</v>
      </c>
      <c r="D32" s="10">
        <f>'ВУС 4 кв.'!D32</f>
        <v>184</v>
      </c>
      <c r="E32" s="10">
        <f>'ВУС 4 кв.'!E32</f>
        <v>4</v>
      </c>
      <c r="F32" s="10">
        <f>'ВУС 4 кв.'!F32</f>
        <v>180</v>
      </c>
      <c r="G32" s="10">
        <f>'ВУС 4 кв.'!G32</f>
        <v>18</v>
      </c>
      <c r="H32" s="10">
        <f>'ВУС 4 кв.'!H32</f>
        <v>1</v>
      </c>
      <c r="I32" s="10">
        <f>'ВУС 4 кв.'!I32</f>
        <v>1</v>
      </c>
      <c r="J32" s="10">
        <f>'ВУС 4 кв.'!J32</f>
        <v>0</v>
      </c>
      <c r="K32" s="21">
        <f>'ВУС 4 кв.'!K32/1000</f>
        <v>60.72</v>
      </c>
      <c r="L32" s="21">
        <f>'ВУС 4 кв.'!L32/1000</f>
        <v>0</v>
      </c>
      <c r="M32" s="21">
        <f>'ВУС 4 кв.'!M32/1000</f>
        <v>0</v>
      </c>
      <c r="N32" s="21">
        <f>'ВУС 4 кв.'!N32/1000</f>
        <v>0</v>
      </c>
      <c r="O32" s="21">
        <f>'ВУС 4 кв.'!O32/1000</f>
        <v>0</v>
      </c>
      <c r="P32" s="21">
        <f>'ВУС 4 кв.'!P32/1000</f>
        <v>0</v>
      </c>
      <c r="Q32" s="21">
        <f>'ВУС 4 кв.'!Q32/1000</f>
        <v>0</v>
      </c>
      <c r="R32" s="21">
        <f>'ВУС 4 кв.'!R32/1000</f>
        <v>0</v>
      </c>
      <c r="S32" s="21">
        <f>'ВУС 4 кв.'!S32/1000</f>
        <v>0</v>
      </c>
      <c r="T32" s="21">
        <f>'ВУС 4 кв.'!T32/1000</f>
        <v>0</v>
      </c>
      <c r="U32" s="21">
        <f>'ВУС 4 кв.'!U32/1000</f>
        <v>0</v>
      </c>
      <c r="V32" s="21">
        <f>'ВУС 4 кв.'!V32/1000</f>
        <v>0</v>
      </c>
      <c r="W32" s="21">
        <f>'ВУС 4 кв.'!W32/1000</f>
        <v>0</v>
      </c>
      <c r="X32" s="21">
        <f>'ВУС 4 кв.'!X32/1000</f>
        <v>0</v>
      </c>
      <c r="Y32" s="21">
        <f>'ВУС 4 кв.'!Y32/1000</f>
        <v>0</v>
      </c>
      <c r="Z32" s="21">
        <f>'ВУС 4 кв.'!Z32</f>
        <v>0</v>
      </c>
      <c r="AA32" s="21">
        <f>'ВУС 4 кв.'!AA32</f>
        <v>0.3</v>
      </c>
      <c r="AB32" s="21">
        <f>'ВУС 4 кв.'!AB32/1000</f>
        <v>0</v>
      </c>
      <c r="AC32" s="21">
        <f>'ВУС 4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56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66</v>
      </c>
    </row>
    <row r="41" spans="3:9" ht="15">
      <c r="C41" t="s">
        <v>37</v>
      </c>
      <c r="E41" t="s">
        <v>39</v>
      </c>
      <c r="H41" s="12" t="s">
        <v>57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62</v>
      </c>
      <c r="L44" s="12"/>
      <c r="M44" s="11"/>
      <c r="N44" s="11" t="s">
        <v>59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4 кв.'!D47</f>
        <v>02   апреля    2013  года</v>
      </c>
    </row>
    <row r="48" ht="12.75">
      <c r="A48" s="7" t="s">
        <v>45</v>
      </c>
    </row>
  </sheetData>
  <sheetProtection/>
  <mergeCells count="38"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D38:O48 A49:O65536 AD1:IV65536 K35:O37 K34:AC34 U5:U31 C38:C46 P35:AC65536 A24:J37 K19:K33 L19:T31 V3:AB31 AC1:AC31 L32:AC33">
    <cfRule type="cellIs" priority="1" dxfId="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XTreme</cp:lastModifiedBy>
  <cp:lastPrinted>2013-07-04T05:27:20Z</cp:lastPrinted>
  <dcterms:created xsi:type="dcterms:W3CDTF">2006-09-27T06:00:56Z</dcterms:created>
  <dcterms:modified xsi:type="dcterms:W3CDTF">2013-07-04T05:27:25Z</dcterms:modified>
  <cp:category/>
  <cp:version/>
  <cp:contentType/>
  <cp:contentStatus/>
</cp:coreProperties>
</file>