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5480" windowHeight="10920" tabRatio="851" activeTab="2"/>
  </bookViews>
  <sheets>
    <sheet name="Постановление" sheetId="21" r:id="rId1"/>
    <sheet name="МП прил 1" sheetId="14" r:id="rId2"/>
    <sheet name="МП прил 2" sheetId="1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in2007" localSheetId="0">#REF!</definedName>
    <definedName name="_in2007">#REF!</definedName>
    <definedName name="_in2008" localSheetId="0">#REF!</definedName>
    <definedName name="_in2008">#REF!</definedName>
    <definedName name="_in2009" localSheetId="0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 localSheetId="0">[1]ПРОГНОЗ_1!#REF!</definedName>
    <definedName name="_mm1">[1]ПРОГНОЗ_1!#REF!</definedName>
    <definedName name="ddd" localSheetId="0">[2]ПРОГНОЗ_1!#REF!</definedName>
    <definedName name="ddd">[2]ПРОГНОЗ_1!#REF!</definedName>
    <definedName name="ff" localSheetId="0">#REF!</definedName>
    <definedName name="ff">#REF!</definedName>
    <definedName name="fffff" localSheetId="0">'[3]Гр5(о)'!#REF!</definedName>
    <definedName name="fffff">'[3]Гр5(о)'!#REF!</definedName>
    <definedName name="gggg" localSheetId="0">#REF!</definedName>
    <definedName name="gggg">#REF!</definedName>
    <definedName name="jjjj">'[4]Гр5(о)'!#REF!</definedName>
    <definedName name="ааа" localSheetId="0">#REF!</definedName>
    <definedName name="ааа">#REF!</definedName>
    <definedName name="АнМ">'[5]Гр5(о)'!#REF!</definedName>
    <definedName name="вв">[6]ПРОГНОЗ_1!#REF!</definedName>
    <definedName name="График">"Диагр. 4"</definedName>
    <definedName name="кат">#REF!</definedName>
    <definedName name="М1">[7]ПРОГНОЗ_1!#REF!</definedName>
    <definedName name="Мониторинг1">'[8]Гр5(о)'!#REF!</definedName>
    <definedName name="_xlnm.Print_Area" localSheetId="1">'МП прил 1'!#REF!</definedName>
    <definedName name="_xlnm.Print_Area" localSheetId="2">'МП прил 2'!#REF!</definedName>
    <definedName name="_xlnm.Print_Area" localSheetId="0">Постановление!$A$1:$G$29</definedName>
    <definedName name="ПОКАЗАТЕЛИ_ДОЛГОСР.ПРОГНОЗА" localSheetId="0">'[9]2002(v2)'!#REF!</definedName>
    <definedName name="ПОКАЗАТЕЛИ_ДОЛГОСР.ПРОГНОЗА">'[9]2002(v2)'!#REF!</definedName>
    <definedName name="пппп" localSheetId="0">'[10]2002(v1)'!#REF!</definedName>
    <definedName name="пппп">'[10]2002(v1)'!#REF!</definedName>
    <definedName name="Прогноз97" localSheetId="0">[11]ПРОГНОЗ_1!#REF!</definedName>
    <definedName name="Прогноз97">[11]ПРОГНОЗ_1!#REF!</definedName>
    <definedName name="фф" localSheetId="0">'[12]Гр5(о)'!#REF!</definedName>
    <definedName name="фф">'[12]Гр5(о)'!#REF!</definedName>
    <definedName name="ффф" localSheetId="0">#REF!</definedName>
    <definedName name="ффф">#REF!</definedName>
  </definedNames>
  <calcPr calcId="145621"/>
</workbook>
</file>

<file path=xl/calcChain.xml><?xml version="1.0" encoding="utf-8"?>
<calcChain xmlns="http://schemas.openxmlformats.org/spreadsheetml/2006/main">
  <c r="F21" i="21" l="1"/>
  <c r="C21" i="21"/>
  <c r="H21" i="21" s="1"/>
  <c r="F20" i="21"/>
  <c r="H20" i="21" s="1"/>
  <c r="C20" i="21"/>
  <c r="F18" i="21"/>
  <c r="C18" i="21"/>
  <c r="F17" i="21"/>
  <c r="C17" i="21"/>
  <c r="H17" i="21" s="1"/>
  <c r="M20" i="14"/>
  <c r="M21" i="14"/>
  <c r="Q21" i="14" s="1"/>
  <c r="M19" i="14"/>
  <c r="Q19" i="14" s="1"/>
  <c r="L21" i="14"/>
  <c r="L22" i="14"/>
  <c r="M22" i="14" s="1"/>
  <c r="Q22" i="14" s="1"/>
  <c r="L17" i="14"/>
  <c r="K12" i="17"/>
  <c r="J9" i="17"/>
  <c r="I9" i="17"/>
  <c r="H9" i="17"/>
  <c r="G9" i="17"/>
  <c r="F9" i="17"/>
  <c r="E9" i="17"/>
  <c r="D9" i="17"/>
  <c r="Q13" i="14"/>
  <c r="Q14" i="14"/>
  <c r="Q16" i="14"/>
  <c r="Q18" i="14"/>
  <c r="Q20" i="14"/>
  <c r="Q12" i="14"/>
  <c r="P10" i="14"/>
  <c r="M17" i="14"/>
  <c r="Q17" i="14" s="1"/>
  <c r="M15" i="14"/>
  <c r="Q15" i="14" s="1"/>
  <c r="O10" i="14"/>
  <c r="N10" i="14"/>
  <c r="K10" i="14"/>
  <c r="J10" i="14"/>
  <c r="I10" i="14"/>
  <c r="H10" i="14"/>
  <c r="K9" i="17" l="1"/>
  <c r="L10" i="14"/>
  <c r="Q10" i="14"/>
  <c r="F16" i="21" s="1"/>
  <c r="H16" i="21" s="1"/>
  <c r="M10" i="14"/>
  <c r="F19" i="21" s="1"/>
  <c r="H19" i="21" s="1"/>
</calcChain>
</file>

<file path=xl/sharedStrings.xml><?xml version="1.0" encoding="utf-8"?>
<sst xmlns="http://schemas.openxmlformats.org/spreadsheetml/2006/main" count="119" uniqueCount="64">
  <si>
    <t>Расходы 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</si>
  <si>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</si>
  <si>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</si>
  <si>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</si>
  <si>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</si>
  <si>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</si>
  <si>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</si>
  <si>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</si>
  <si>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администрация Разъезженского сельсовета</t>
  </si>
  <si>
    <t>021</t>
  </si>
  <si>
    <t>2017 год</t>
  </si>
  <si>
    <t>Статус (государственная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</si>
  <si>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</si>
  <si>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</si>
  <si>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</si>
  <si>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Муниципальная программа</t>
  </si>
  <si>
    <t>всего расходные обязательства по программе</t>
  </si>
  <si>
    <t>Х</t>
  </si>
  <si>
    <t>в том числе по ГРБС:</t>
  </si>
  <si>
    <t>Развитие культуры</t>
  </si>
  <si>
    <t xml:space="preserve">Статус </t>
  </si>
  <si>
    <t>Наименование  государственной программы, государственной подпрограммы</t>
  </si>
  <si>
    <t>Ответственный исполнитель, 
соисполнители</t>
  </si>
  <si>
    <t>Оценка расходов (тыс. руб.), годы</t>
  </si>
  <si>
    <t xml:space="preserve">Всего </t>
  </si>
  <si>
    <t>в том числе :</t>
  </si>
  <si>
    <t>внебюджетные источники</t>
  </si>
  <si>
    <t>бюджет  муниципального образования</t>
  </si>
  <si>
    <t>2018 год</t>
  </si>
  <si>
    <t>0801</t>
  </si>
  <si>
    <t>Сумма  на  год</t>
  </si>
  <si>
    <t>Изменения</t>
  </si>
  <si>
    <t>Сумма с учетом изменений</t>
  </si>
  <si>
    <t>2019 год</t>
  </si>
  <si>
    <r>
      <t>Информация о ресурсном обеспечении и прогнозной оценке расходов на реализацию целей 
муниципальной программы Разъезженского сельсовета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«Развитие культуры» на 2014-2019 годы</t>
    </r>
  </si>
  <si>
    <t>50900L5580</t>
  </si>
  <si>
    <t>50900R5580</t>
  </si>
  <si>
    <t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«Развитие культуры» на 2014-2020 годы</t>
  </si>
  <si>
    <t>2020 год</t>
  </si>
  <si>
    <t>Итого на  
2014-2020 годы</t>
  </si>
  <si>
    <t>Приложение № 1
к муниципальной программе Разъезженского сельсовета
«Развитие культуры» на 2014-2020 годы</t>
  </si>
  <si>
    <t>Приложение № 2
к муниципальной программе Разъезженского сельсовета
«Развитие культуры» на 2014-2020 годы</t>
  </si>
  <si>
    <t>РОССИЙСКАЯ ФЕДЕРАЦИЯ</t>
  </si>
  <si>
    <t>ЕРМАКОВСКИЙ РАЙОН</t>
  </si>
  <si>
    <t>АДМИНИСТРАЦИЯ РАЗЪЕЗЖЕНСКОГО СЕЛЬСОВЕТА</t>
  </si>
  <si>
    <t>П О С Т А Н О В Л Е Н И Е</t>
  </si>
  <si>
    <t xml:space="preserve">с. Разъезжее                    </t>
  </si>
  <si>
    <t>О внесении изменений и дополнений в постановление администрации Разъезженского сельсовета Ермаковского  района  от  06.11.2013 г.  № 70 п. «Об утверждении Муниципальной программы Разъезженского сельсовета «Развитие культуры»</t>
  </si>
  <si>
    <t>П О С Т А Н О В Л Я Ю :</t>
  </si>
  <si>
    <t>«общий объём финансирования  Программы</t>
  </si>
  <si>
    <t>тыс.руб.</t>
  </si>
  <si>
    <t xml:space="preserve">заменить на </t>
  </si>
  <si>
    <t>в том числе по годам:</t>
  </si>
  <si>
    <t>4. Настоящее Постановление вступает в силу в день, следующий за днём его обнародования на территории Разъезженского сельсовета.</t>
  </si>
  <si>
    <t>Глава Разъезженского сельсовета                                        Т.Ф. Вербовская</t>
  </si>
  <si>
    <t>На основании статьи 30 Устава Разъезженского сельсовета, решения Разъезженского сельского Совета депутатов от 22.12.2017 № 31-89 р. «О внесении изменений и дополнений  в решение Совета депутатов от 26.12.2016 г. № 19-49 р. «О бюджете Разъезженского сельсовета на 2017 год и плановый период 2018-2019 годов», постановления администрации Разъезженского сельсовета от 09.08.2013 № 51 п. «Об  утверждении  Порядка  принятия  решений  о разработке долгосрочных целевых  программ и   их  формирования  и   реализации,  Порядка проведения и критерии  оценки эффективности реализации  долгосрочных  целевых  программ в муниципальном  образовании  Разъезженский  сельсовет»</t>
  </si>
  <si>
    <t xml:space="preserve">1.  В приложении «Муниципальная программа Разъезженского сельсовета «Развитие культуры»  на 2014-2020 годы», в разделе 1 «Паспорт муниципальной программы» по строке таблицы  «Ресурсное обеспечение программы» слова ,  </t>
  </si>
  <si>
    <t>Внести изменения в паспорт муниципальной программы  «Развитие культуры»  на 2014-2020 годы в редакции от 01.11.2017 г.  № 63 п. :</t>
  </si>
  <si>
    <t>2.  Приложение 1 к  «Муниципальной программе Разъезженского сельсовета «Развитие культуры»  на 2014-2020 годы»  - изложить в новой редакции согласно приложения  № 1 настоящего постановления</t>
  </si>
  <si>
    <t>3.  Приложение 2 к  «Муниципальной программе Разъезженского сельсовета «Развитие культуры»  на 2014-2020 годы»  - изложить в новой редакции согласно приложения  № 2 настоящего постановления</t>
  </si>
  <si>
    <t xml:space="preserve">« ** »  ****  2017 года                                                      </t>
  </si>
  <si>
    <t>№ ** п.</t>
  </si>
  <si>
    <t>Приложение № 1
к Постановлению администрации Разъезженского сельсовета
№ ** п от **.**.2017 г.</t>
  </si>
  <si>
    <t>Приложение № 2
к Постановлению администрации Разъезженского сельсовета
№ ** п от **.**.2017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</si>
</sst>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Arial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3" fillId="0" borderId="0"/>
  </cellStyleXfs>
  <cellXfs count="115">
    <xf numFmtId="0" fontId="0" fillId="0" borderId="0" xfId="0"/>
    <xf numFmtId="0" fontId="0" fillId="0" borderId="0" xfId="0" applyBorder="1"/>
    <xf numFmtId="0" fontId="9" fillId="0" borderId="0" xfId="0" applyFont="1" applyBorder="1"/>
    <xf numFmtId="0" fontId="2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 indent="3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46" xfId="0" applyNumberFormat="1" applyFont="1" applyBorder="1" applyAlignment="1">
      <alignment horizontal="center" vertical="center" wrapText="1"/>
    </xf>
    <xf numFmtId="164" fontId="2" fillId="0" borderId="47" xfId="0" applyNumberFormat="1" applyFont="1" applyBorder="1" applyAlignment="1">
      <alignment horizontal="center" vertical="center" wrapText="1"/>
    </xf>
    <xf numFmtId="164" fontId="2" fillId="0" borderId="44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48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164" fontId="2" fillId="0" borderId="42" xfId="0" applyNumberFormat="1" applyFont="1" applyBorder="1" applyAlignment="1">
      <alignment horizontal="center" vertical="center" wrapText="1"/>
    </xf>
    <xf numFmtId="164" fontId="2" fillId="0" borderId="45" xfId="0" applyNumberFormat="1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2" fontId="12" fillId="0" borderId="0" xfId="0" applyNumberFormat="1" applyFont="1" applyAlignment="1">
      <alignment wrapText="1"/>
    </xf>
    <xf numFmtId="0" fontId="12" fillId="2" borderId="0" xfId="0" applyFont="1" applyFill="1" applyAlignment="1">
      <alignment wrapText="1"/>
    </xf>
    <xf numFmtId="2" fontId="12" fillId="2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V&#1045;&#1052;_2001.5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%20&#1060;&#1077;&#1076;&#1086;&#1088;&#1086;&#1074;&#1085;&#1072;/Desktop/&#1073;&#1102;&#1076;&#1078;&#1077;&#1090;/2017/&#1048;&#1079;&#1084;&#1077;&#1085;&#1077;&#1085;&#1080;&#1077;/4%2031.08.2017/&#1055;&#1088;&#1086;&#1075;&#1088;&#1072;&#1084;&#1084;&#1072;%20&#1087;&#1086;%20&#1082;&#1091;&#1083;&#1100;&#1090;&#1091;&#1088;&#1077;%2050&#1087;%20&#1086;&#1090;%2004.09.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SC_W\&#1055;&#1088;&#1086;&#1075;&#1085;&#1086;&#1079;\&#1055;&#1088;&#1086;&#1075;05_00(27.0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41;&#1072;&#1083;&#1072;&#1085;&#1089;\An(EsMon)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nts4\userland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91;&#1088;&#1072;&#1085;&#1086;&#1074;/Pr(2000)Tabl/9&#1072;&#1087;&#1088;2003/V&#1094;&#1077;&#1083;2.1_2002.1.04.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ановление"/>
      <sheetName val="МП прил 1"/>
      <sheetName val="МП прил 2"/>
    </sheetNames>
    <sheetDataSet>
      <sheetData sheetId="0"/>
      <sheetData sheetId="1">
        <row r="10">
          <cell r="H10">
            <v>1891.06</v>
          </cell>
          <cell r="J10">
            <v>2604.41</v>
          </cell>
          <cell r="N10">
            <v>2180.71</v>
          </cell>
          <cell r="O10">
            <v>2180.71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0"/>
  <sheetViews>
    <sheetView view="pageBreakPreview" zoomScale="120" zoomScaleNormal="100" workbookViewId="0">
      <selection activeCell="F7" sqref="F7:G7"/>
    </sheetView>
  </sheetViews>
  <sheetFormatPr defaultColWidth="9.140625" defaultRowHeight="12.75" x14ac:dyDescent="0.2"/>
  <cols>
    <col min="1" max="1" width="31.85546875" style="65" customWidth="1"/>
    <col min="2" max="2" width="9.7109375" style="65" customWidth="1"/>
    <col min="3" max="3" width="10" style="65" customWidth="1"/>
    <col min="4" max="4" width="9.5703125" style="65" customWidth="1"/>
    <col min="5" max="5" width="12.7109375" style="65" customWidth="1"/>
    <col min="6" max="6" width="8.42578125" style="65" customWidth="1"/>
    <col min="7" max="7" width="9.5703125" style="65" customWidth="1"/>
    <col min="8" max="16384" width="9.140625" style="65"/>
  </cols>
  <sheetData>
    <row r="1" spans="1:8" ht="16.5" customHeight="1" x14ac:dyDescent="0.25">
      <c r="A1" s="74" t="s">
        <v>42</v>
      </c>
      <c r="B1" s="74"/>
      <c r="C1" s="74"/>
      <c r="D1" s="74"/>
      <c r="E1" s="74"/>
      <c r="F1" s="74"/>
      <c r="G1" s="74"/>
    </row>
    <row r="2" spans="1:8" ht="14.25" customHeight="1" x14ac:dyDescent="0.25">
      <c r="A2" s="74" t="s">
        <v>43</v>
      </c>
      <c r="B2" s="74"/>
      <c r="C2" s="74"/>
      <c r="D2" s="74"/>
      <c r="E2" s="74"/>
      <c r="F2" s="74"/>
      <c r="G2" s="74"/>
    </row>
    <row r="3" spans="1:8" ht="15.75" customHeight="1" x14ac:dyDescent="0.25">
      <c r="A3" s="74" t="s">
        <v>44</v>
      </c>
      <c r="B3" s="74"/>
      <c r="C3" s="74"/>
      <c r="D3" s="74"/>
      <c r="E3" s="74"/>
      <c r="F3" s="74"/>
      <c r="G3" s="74"/>
    </row>
    <row r="4" spans="1:8" ht="9.75" customHeight="1" x14ac:dyDescent="0.25">
      <c r="A4" s="67"/>
      <c r="B4" s="67"/>
      <c r="C4" s="67"/>
      <c r="D4" s="67"/>
      <c r="E4" s="67"/>
      <c r="F4" s="67"/>
      <c r="G4" s="67"/>
    </row>
    <row r="5" spans="1:8" ht="15.75" x14ac:dyDescent="0.25">
      <c r="A5" s="74" t="s">
        <v>45</v>
      </c>
      <c r="B5" s="74"/>
      <c r="C5" s="74"/>
      <c r="D5" s="74"/>
      <c r="E5" s="74"/>
      <c r="F5" s="74"/>
      <c r="G5" s="74"/>
    </row>
    <row r="6" spans="1:8" ht="6.75" customHeight="1" x14ac:dyDescent="0.2">
      <c r="A6" s="73"/>
      <c r="B6" s="73"/>
      <c r="C6" s="73"/>
      <c r="D6" s="73"/>
      <c r="E6" s="73"/>
      <c r="F6" s="73"/>
      <c r="G6" s="73"/>
    </row>
    <row r="7" spans="1:8" ht="15.75" x14ac:dyDescent="0.25">
      <c r="A7" s="58" t="s">
        <v>60</v>
      </c>
      <c r="B7" s="58"/>
      <c r="C7" s="68" t="s">
        <v>46</v>
      </c>
      <c r="D7" s="68"/>
      <c r="E7" s="68"/>
      <c r="F7" s="68" t="s">
        <v>61</v>
      </c>
      <c r="G7" s="68"/>
    </row>
    <row r="8" spans="1:8" ht="9.75" customHeight="1" x14ac:dyDescent="0.25">
      <c r="A8" s="67"/>
      <c r="B8" s="67"/>
      <c r="C8" s="67"/>
      <c r="D8" s="67"/>
      <c r="E8" s="67"/>
      <c r="F8" s="67"/>
      <c r="G8" s="67"/>
    </row>
    <row r="9" spans="1:8" ht="90" customHeight="1" x14ac:dyDescent="0.25">
      <c r="A9" s="70" t="s">
        <v>47</v>
      </c>
      <c r="B9" s="70"/>
      <c r="C9" s="70"/>
      <c r="D9" s="59"/>
      <c r="E9" s="59"/>
      <c r="F9" s="59"/>
      <c r="G9" s="59"/>
    </row>
    <row r="10" spans="1:8" ht="9" customHeight="1" x14ac:dyDescent="0.25">
      <c r="A10" s="60"/>
      <c r="B10" s="60"/>
      <c r="C10" s="60"/>
      <c r="D10" s="59"/>
      <c r="E10" s="59"/>
      <c r="F10" s="59"/>
      <c r="G10" s="59"/>
    </row>
    <row r="11" spans="1:8" ht="139.5" customHeight="1" x14ac:dyDescent="0.25">
      <c r="A11" s="68" t="s">
        <v>55</v>
      </c>
      <c r="B11" s="68"/>
      <c r="C11" s="68"/>
      <c r="D11" s="68"/>
      <c r="E11" s="68"/>
      <c r="F11" s="68"/>
      <c r="G11" s="68"/>
    </row>
    <row r="12" spans="1:8" ht="24.75" customHeight="1" x14ac:dyDescent="0.25">
      <c r="A12" s="71" t="s">
        <v>48</v>
      </c>
      <c r="B12" s="71"/>
      <c r="C12" s="71"/>
      <c r="D12" s="71"/>
      <c r="E12" s="71"/>
      <c r="F12" s="71"/>
      <c r="G12" s="71"/>
    </row>
    <row r="13" spans="1:8" ht="37.5" customHeight="1" x14ac:dyDescent="0.25">
      <c r="A13" s="72" t="s">
        <v>57</v>
      </c>
      <c r="B13" s="72"/>
      <c r="C13" s="72"/>
      <c r="D13" s="72"/>
      <c r="E13" s="72"/>
      <c r="F13" s="72"/>
      <c r="G13" s="72"/>
    </row>
    <row r="14" spans="1:8" ht="12.75" customHeight="1" x14ac:dyDescent="0.25">
      <c r="A14" s="58"/>
      <c r="B14" s="58"/>
      <c r="C14" s="58"/>
      <c r="D14" s="58"/>
      <c r="E14" s="58"/>
      <c r="F14" s="58"/>
      <c r="G14" s="58"/>
    </row>
    <row r="15" spans="1:8" ht="45" customHeight="1" x14ac:dyDescent="0.25">
      <c r="A15" s="68" t="s">
        <v>56</v>
      </c>
      <c r="B15" s="68"/>
      <c r="C15" s="68"/>
      <c r="D15" s="68"/>
      <c r="E15" s="68"/>
      <c r="F15" s="68"/>
      <c r="G15" s="68"/>
    </row>
    <row r="16" spans="1:8" ht="15.75" customHeight="1" x14ac:dyDescent="0.25">
      <c r="A16" s="67" t="s">
        <v>49</v>
      </c>
      <c r="B16" s="67"/>
      <c r="C16" s="61">
        <v>15447.47</v>
      </c>
      <c r="D16" s="59" t="s">
        <v>50</v>
      </c>
      <c r="E16" s="59" t="s">
        <v>51</v>
      </c>
      <c r="F16" s="59">
        <f>'МП прил 1'!Q10</f>
        <v>15391.27</v>
      </c>
      <c r="G16" s="59" t="s">
        <v>50</v>
      </c>
      <c r="H16" s="66">
        <f>F16-C16</f>
        <v>-56.199999999998909</v>
      </c>
    </row>
    <row r="17" spans="1:8" ht="17.25" hidden="1" customHeight="1" x14ac:dyDescent="0.25">
      <c r="A17" s="62" t="s">
        <v>52</v>
      </c>
      <c r="B17" s="62" t="s">
        <v>5</v>
      </c>
      <c r="C17" s="62">
        <f>'[13]МП прил 1'!H10</f>
        <v>1891.06</v>
      </c>
      <c r="D17" s="62" t="s">
        <v>50</v>
      </c>
      <c r="E17" s="62" t="s">
        <v>51</v>
      </c>
      <c r="F17" s="62">
        <f>'[13]МП прил 1'!H10</f>
        <v>1891.06</v>
      </c>
      <c r="G17" s="62" t="s">
        <v>50</v>
      </c>
      <c r="H17" s="66">
        <f>F17-C17</f>
        <v>0</v>
      </c>
    </row>
    <row r="18" spans="1:8" ht="17.25" hidden="1" customHeight="1" x14ac:dyDescent="0.25">
      <c r="A18" s="62"/>
      <c r="B18" s="62" t="s">
        <v>6</v>
      </c>
      <c r="C18" s="63">
        <f>'[13]МП прил 1'!J10</f>
        <v>2604.41</v>
      </c>
      <c r="D18" s="62" t="s">
        <v>50</v>
      </c>
      <c r="E18" s="62" t="s">
        <v>51</v>
      </c>
      <c r="F18" s="63">
        <f>'[13]МП прил 1'!J10</f>
        <v>2604.41</v>
      </c>
      <c r="G18" s="62" t="s">
        <v>50</v>
      </c>
      <c r="H18" s="66"/>
    </row>
    <row r="19" spans="1:8" ht="15" customHeight="1" x14ac:dyDescent="0.25">
      <c r="A19" s="59" t="s">
        <v>52</v>
      </c>
      <c r="B19" s="64" t="s">
        <v>10</v>
      </c>
      <c r="C19" s="61">
        <v>2653.7</v>
      </c>
      <c r="D19" s="59" t="s">
        <v>50</v>
      </c>
      <c r="E19" s="59" t="s">
        <v>51</v>
      </c>
      <c r="F19" s="61">
        <f>'МП прил 1'!M10</f>
        <v>2597.5</v>
      </c>
      <c r="G19" s="59" t="s">
        <v>50</v>
      </c>
      <c r="H19" s="66">
        <f>F19-C19</f>
        <v>-56.199999999999818</v>
      </c>
    </row>
    <row r="20" spans="1:8" ht="15" hidden="1" customHeight="1" x14ac:dyDescent="0.25">
      <c r="A20" s="62"/>
      <c r="B20" s="62" t="s">
        <v>28</v>
      </c>
      <c r="C20" s="63">
        <f>'[13]МП прил 1'!N10</f>
        <v>2180.71</v>
      </c>
      <c r="D20" s="62" t="s">
        <v>50</v>
      </c>
      <c r="E20" s="62" t="s">
        <v>51</v>
      </c>
      <c r="F20" s="63">
        <f>'[13]МП прил 1'!N10</f>
        <v>2180.71</v>
      </c>
      <c r="G20" s="62" t="s">
        <v>50</v>
      </c>
      <c r="H20" s="66">
        <f>F20-C20</f>
        <v>0</v>
      </c>
    </row>
    <row r="21" spans="1:8" ht="15" hidden="1" customHeight="1" x14ac:dyDescent="0.25">
      <c r="A21" s="62"/>
      <c r="B21" s="62" t="s">
        <v>33</v>
      </c>
      <c r="C21" s="63">
        <f>'[13]МП прил 1'!O10</f>
        <v>2180.71</v>
      </c>
      <c r="D21" s="62" t="s">
        <v>50</v>
      </c>
      <c r="E21" s="62" t="s">
        <v>51</v>
      </c>
      <c r="F21" s="63">
        <f>'[13]МП прил 1'!O10</f>
        <v>2180.71</v>
      </c>
      <c r="G21" s="62" t="s">
        <v>50</v>
      </c>
      <c r="H21" s="66">
        <f>F21-C21</f>
        <v>0</v>
      </c>
    </row>
    <row r="22" spans="1:8" ht="11.25" customHeight="1" x14ac:dyDescent="0.25">
      <c r="A22" s="59"/>
      <c r="B22" s="59"/>
      <c r="C22" s="59"/>
      <c r="D22" s="59"/>
      <c r="E22" s="59"/>
      <c r="F22" s="59"/>
      <c r="G22" s="59"/>
    </row>
    <row r="23" spans="1:8" ht="51" customHeight="1" x14ac:dyDescent="0.25">
      <c r="A23" s="69" t="s">
        <v>58</v>
      </c>
      <c r="B23" s="69"/>
      <c r="C23" s="69"/>
      <c r="D23" s="69"/>
      <c r="E23" s="69"/>
      <c r="F23" s="69"/>
      <c r="G23" s="69"/>
    </row>
    <row r="24" spans="1:8" ht="7.5" customHeight="1" x14ac:dyDescent="0.25">
      <c r="A24" s="67"/>
      <c r="B24" s="67"/>
      <c r="C24" s="67"/>
      <c r="D24" s="67"/>
      <c r="E24" s="67"/>
      <c r="F24" s="67"/>
      <c r="G24" s="67"/>
    </row>
    <row r="25" spans="1:8" ht="45" customHeight="1" x14ac:dyDescent="0.25">
      <c r="A25" s="69" t="s">
        <v>59</v>
      </c>
      <c r="B25" s="69"/>
      <c r="C25" s="69"/>
      <c r="D25" s="69"/>
      <c r="E25" s="69"/>
      <c r="F25" s="69"/>
      <c r="G25" s="69"/>
    </row>
    <row r="26" spans="1:8" ht="9.75" customHeight="1" x14ac:dyDescent="0.25">
      <c r="A26" s="67"/>
      <c r="B26" s="67"/>
      <c r="C26" s="67"/>
      <c r="D26" s="67"/>
      <c r="E26" s="67"/>
      <c r="F26" s="67"/>
      <c r="G26" s="67"/>
    </row>
    <row r="27" spans="1:8" ht="30" customHeight="1" x14ac:dyDescent="0.25">
      <c r="A27" s="68" t="s">
        <v>53</v>
      </c>
      <c r="B27" s="68"/>
      <c r="C27" s="68"/>
      <c r="D27" s="68"/>
      <c r="E27" s="68"/>
      <c r="F27" s="68"/>
      <c r="G27" s="68"/>
    </row>
    <row r="28" spans="1:8" ht="26.25" customHeight="1" x14ac:dyDescent="0.25">
      <c r="A28" s="68"/>
      <c r="B28" s="68"/>
      <c r="C28" s="68"/>
      <c r="D28" s="68"/>
      <c r="E28" s="68"/>
      <c r="F28" s="68"/>
      <c r="G28" s="68"/>
    </row>
    <row r="29" spans="1:8" ht="49.5" customHeight="1" x14ac:dyDescent="0.25">
      <c r="A29" s="68" t="s">
        <v>54</v>
      </c>
      <c r="B29" s="68"/>
      <c r="C29" s="68"/>
      <c r="D29" s="68"/>
      <c r="E29" s="68"/>
      <c r="F29" s="68"/>
      <c r="G29" s="68"/>
    </row>
    <row r="30" spans="1:8" ht="15.75" x14ac:dyDescent="0.25">
      <c r="A30" s="68"/>
      <c r="B30" s="68"/>
      <c r="C30" s="68"/>
      <c r="D30" s="68"/>
      <c r="E30" s="68"/>
      <c r="F30" s="68"/>
      <c r="G30" s="68"/>
    </row>
  </sheetData>
  <mergeCells count="23">
    <mergeCell ref="A6:G6"/>
    <mergeCell ref="A1:G1"/>
    <mergeCell ref="A2:G2"/>
    <mergeCell ref="A3:G3"/>
    <mergeCell ref="A4:G4"/>
    <mergeCell ref="A5:G5"/>
    <mergeCell ref="A25:G25"/>
    <mergeCell ref="C7:E7"/>
    <mergeCell ref="F7:G7"/>
    <mergeCell ref="A8:G8"/>
    <mergeCell ref="A9:C9"/>
    <mergeCell ref="A11:G11"/>
    <mergeCell ref="A12:G12"/>
    <mergeCell ref="A13:G13"/>
    <mergeCell ref="A15:G15"/>
    <mergeCell ref="A16:B16"/>
    <mergeCell ref="A23:G23"/>
    <mergeCell ref="A24:G24"/>
    <mergeCell ref="A26:G26"/>
    <mergeCell ref="A27:G27"/>
    <mergeCell ref="A28:G28"/>
    <mergeCell ref="A29:G29"/>
    <mergeCell ref="A30:G30"/>
  </mergeCells>
  <pageMargins left="0.75" right="0.19" top="0.31" bottom="0.23" header="0.24" footer="0.140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V22"/>
  <sheetViews>
    <sheetView view="pageBreakPreview" zoomScale="75" zoomScaleNormal="100" zoomScaleSheetLayoutView="75" workbookViewId="0">
      <selection activeCell="H1" sqref="H1:Q1"/>
    </sheetView>
  </sheetViews>
  <sheetFormatPr defaultColWidth="9.140625" defaultRowHeight="51" customHeight="1" outlineLevelCol="1" x14ac:dyDescent="0.25"/>
  <cols>
    <col min="1" max="1" width="18.42578125" style="3" customWidth="1"/>
    <col min="2" max="2" width="23.140625" style="3" customWidth="1"/>
    <col min="3" max="3" width="24.7109375" style="3" customWidth="1"/>
    <col min="4" max="4" width="8.7109375" style="3" customWidth="1"/>
    <col min="5" max="5" width="9" style="3" customWidth="1"/>
    <col min="6" max="6" width="12.28515625" style="3" customWidth="1"/>
    <col min="7" max="7" width="7.5703125" style="3" customWidth="1"/>
    <col min="8" max="9" width="10" style="3" customWidth="1"/>
    <col min="10" max="10" width="10.28515625" style="3" customWidth="1"/>
    <col min="11" max="11" width="10.85546875" style="3" customWidth="1"/>
    <col min="12" max="12" width="12.28515625" style="3" customWidth="1"/>
    <col min="13" max="16" width="10.140625" style="3" customWidth="1"/>
    <col min="17" max="17" width="10.7109375" style="3" customWidth="1"/>
    <col min="18" max="18" width="11.5703125" style="3" customWidth="1"/>
    <col min="19" max="19" width="11.5703125" style="3" customWidth="1" outlineLevel="1"/>
    <col min="20" max="21" width="16.140625" style="3" customWidth="1" outlineLevel="1"/>
    <col min="22" max="22" width="7" style="3" customWidth="1" outlineLevel="1"/>
    <col min="23" max="23" width="9.140625" style="3"/>
    <col min="24" max="24" width="13.85546875" style="3" bestFit="1" customWidth="1"/>
    <col min="25" max="16384" width="9.140625" style="3"/>
  </cols>
  <sheetData>
    <row r="1" spans="1:17" ht="51" customHeight="1" x14ac:dyDescent="0.25">
      <c r="H1" s="75" t="s">
        <v>62</v>
      </c>
      <c r="I1" s="75"/>
      <c r="J1" s="75"/>
      <c r="K1" s="75"/>
      <c r="L1" s="75"/>
      <c r="M1" s="75"/>
      <c r="N1" s="75"/>
      <c r="O1" s="75"/>
      <c r="P1" s="75"/>
      <c r="Q1" s="75"/>
    </row>
    <row r="2" spans="1:17" ht="25.5" customHeight="1" x14ac:dyDescent="0.25"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51" customHeight="1" x14ac:dyDescent="0.25">
      <c r="H3" s="75" t="s">
        <v>40</v>
      </c>
      <c r="I3" s="75"/>
      <c r="J3" s="75"/>
      <c r="K3" s="75"/>
      <c r="L3" s="75"/>
      <c r="M3" s="75"/>
      <c r="N3" s="75"/>
      <c r="O3" s="75"/>
      <c r="P3" s="75"/>
      <c r="Q3" s="75"/>
    </row>
    <row r="4" spans="1:17" ht="51" customHeight="1" x14ac:dyDescent="0.25"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51" customHeight="1" x14ac:dyDescent="0.25">
      <c r="A5" s="82" t="s">
        <v>37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7" ht="51" customHeight="1" x14ac:dyDescent="0.25">
      <c r="E6" s="4"/>
      <c r="F6" s="4">
        <v>8</v>
      </c>
    </row>
    <row r="7" spans="1:17" ht="51" customHeight="1" x14ac:dyDescent="0.25">
      <c r="A7" s="83" t="s">
        <v>11</v>
      </c>
      <c r="B7" s="86" t="s">
        <v>12</v>
      </c>
      <c r="C7" s="97" t="s">
        <v>13</v>
      </c>
      <c r="D7" s="100" t="s">
        <v>14</v>
      </c>
      <c r="E7" s="101"/>
      <c r="F7" s="101"/>
      <c r="G7" s="102"/>
      <c r="H7" s="100" t="s">
        <v>0</v>
      </c>
      <c r="I7" s="100"/>
      <c r="J7" s="100"/>
      <c r="K7" s="103"/>
      <c r="L7" s="103"/>
      <c r="M7" s="103"/>
      <c r="N7" s="101"/>
      <c r="O7" s="101"/>
      <c r="P7" s="104"/>
      <c r="Q7" s="102"/>
    </row>
    <row r="8" spans="1:17" ht="51" customHeight="1" x14ac:dyDescent="0.25">
      <c r="A8" s="84"/>
      <c r="B8" s="87"/>
      <c r="C8" s="98"/>
      <c r="D8" s="78" t="s">
        <v>1</v>
      </c>
      <c r="E8" s="89" t="s">
        <v>2</v>
      </c>
      <c r="F8" s="89" t="s">
        <v>3</v>
      </c>
      <c r="G8" s="76" t="s">
        <v>4</v>
      </c>
      <c r="H8" s="78" t="s">
        <v>5</v>
      </c>
      <c r="I8" s="91" t="s">
        <v>6</v>
      </c>
      <c r="J8" s="89" t="s">
        <v>7</v>
      </c>
      <c r="K8" s="93" t="s">
        <v>10</v>
      </c>
      <c r="L8" s="94"/>
      <c r="M8" s="95"/>
      <c r="N8" s="80" t="s">
        <v>28</v>
      </c>
      <c r="O8" s="89" t="s">
        <v>33</v>
      </c>
      <c r="P8" s="89" t="s">
        <v>38</v>
      </c>
      <c r="Q8" s="76" t="s">
        <v>39</v>
      </c>
    </row>
    <row r="9" spans="1:17" ht="51" customHeight="1" x14ac:dyDescent="0.25">
      <c r="A9" s="85"/>
      <c r="B9" s="88"/>
      <c r="C9" s="99"/>
      <c r="D9" s="79"/>
      <c r="E9" s="90"/>
      <c r="F9" s="90"/>
      <c r="G9" s="77"/>
      <c r="H9" s="79"/>
      <c r="I9" s="92"/>
      <c r="J9" s="90"/>
      <c r="K9" s="14" t="s">
        <v>30</v>
      </c>
      <c r="L9" s="14" t="s">
        <v>31</v>
      </c>
      <c r="M9" s="14" t="s">
        <v>32</v>
      </c>
      <c r="N9" s="81"/>
      <c r="O9" s="90"/>
      <c r="P9" s="90"/>
      <c r="Q9" s="77"/>
    </row>
    <row r="10" spans="1:17" ht="51" customHeight="1" x14ac:dyDescent="0.25">
      <c r="A10" s="96" t="s">
        <v>15</v>
      </c>
      <c r="B10" s="96" t="s">
        <v>19</v>
      </c>
      <c r="C10" s="32" t="s">
        <v>16</v>
      </c>
      <c r="D10" s="26" t="s">
        <v>9</v>
      </c>
      <c r="E10" s="24" t="s">
        <v>17</v>
      </c>
      <c r="F10" s="24" t="s">
        <v>17</v>
      </c>
      <c r="G10" s="25" t="s">
        <v>17</v>
      </c>
      <c r="H10" s="33">
        <f>H12+H13+H14+H15+H16+H17+H18+H19+H20+H21</f>
        <v>1891.06</v>
      </c>
      <c r="I10" s="33">
        <f t="shared" ref="I10:J10" si="0">I12+I13+I14+I15+I16+I17+I18+I19+I20+I21</f>
        <v>2013.5</v>
      </c>
      <c r="J10" s="33">
        <f t="shared" si="0"/>
        <v>2604.41</v>
      </c>
      <c r="K10" s="33">
        <f>K12+K13+K14+K15+K16+K17+K18+K19+K20+K21+K22</f>
        <v>2180.6999999999998</v>
      </c>
      <c r="L10" s="33">
        <f t="shared" ref="L10:O10" si="1">L12+L13+L14+L15+L16+L17+L18+L19+L20+L21+L22</f>
        <v>416.80000000000007</v>
      </c>
      <c r="M10" s="33">
        <f t="shared" si="1"/>
        <v>2597.5</v>
      </c>
      <c r="N10" s="33">
        <f t="shared" si="1"/>
        <v>2244.6</v>
      </c>
      <c r="O10" s="33">
        <f t="shared" si="1"/>
        <v>2020.1</v>
      </c>
      <c r="P10" s="33">
        <f t="shared" ref="P10" si="2">P12+P13+P14+P15+P16+P17+P18+P19+P20+P21+P22</f>
        <v>2020.1</v>
      </c>
      <c r="Q10" s="48">
        <f>Q12+Q13+Q14+Q15+Q16+Q17+Q18+Q19+Q20+Q21+Q22</f>
        <v>15391.27</v>
      </c>
    </row>
    <row r="11" spans="1:17" ht="51" customHeight="1" x14ac:dyDescent="0.25">
      <c r="A11" s="96"/>
      <c r="B11" s="96"/>
      <c r="C11" s="46" t="s">
        <v>18</v>
      </c>
      <c r="D11" s="45"/>
      <c r="E11" s="11"/>
      <c r="F11" s="11"/>
      <c r="G11" s="44"/>
      <c r="H11" s="34"/>
      <c r="I11" s="35"/>
      <c r="J11" s="19"/>
      <c r="K11" s="19"/>
      <c r="L11" s="12"/>
      <c r="M11" s="36"/>
      <c r="N11" s="12"/>
      <c r="O11" s="12"/>
      <c r="P11" s="12"/>
      <c r="Q11" s="37"/>
    </row>
    <row r="12" spans="1:17" ht="51" customHeight="1" x14ac:dyDescent="0.25">
      <c r="A12" s="96"/>
      <c r="B12" s="96"/>
      <c r="C12" s="96" t="s">
        <v>8</v>
      </c>
      <c r="D12" s="22" t="s">
        <v>9</v>
      </c>
      <c r="E12" s="15" t="s">
        <v>29</v>
      </c>
      <c r="F12" s="16">
        <v>4937423</v>
      </c>
      <c r="G12" s="20">
        <v>611</v>
      </c>
      <c r="H12" s="18">
        <v>60</v>
      </c>
      <c r="I12" s="38"/>
      <c r="J12" s="18"/>
      <c r="K12" s="18"/>
      <c r="L12" s="17"/>
      <c r="M12" s="12"/>
      <c r="N12" s="18"/>
      <c r="O12" s="17"/>
      <c r="P12" s="17"/>
      <c r="Q12" s="39">
        <f>H12+I12+M12+N12+O12+J12+P12</f>
        <v>60</v>
      </c>
    </row>
    <row r="13" spans="1:17" ht="51" customHeight="1" x14ac:dyDescent="0.25">
      <c r="A13" s="96"/>
      <c r="B13" s="96"/>
      <c r="C13" s="96"/>
      <c r="D13" s="23" t="s">
        <v>9</v>
      </c>
      <c r="E13" s="13" t="s">
        <v>29</v>
      </c>
      <c r="F13" s="11">
        <v>4939423</v>
      </c>
      <c r="G13" s="21">
        <v>611</v>
      </c>
      <c r="H13" s="19">
        <v>0.06</v>
      </c>
      <c r="I13" s="35"/>
      <c r="J13" s="19"/>
      <c r="K13" s="19"/>
      <c r="L13" s="12"/>
      <c r="M13" s="12"/>
      <c r="N13" s="19"/>
      <c r="O13" s="12"/>
      <c r="P13" s="12"/>
      <c r="Q13" s="39">
        <f t="shared" ref="Q13:Q22" si="3">H13+I13+M13+N13+O13+J13+P13</f>
        <v>0.06</v>
      </c>
    </row>
    <row r="14" spans="1:17" ht="51" customHeight="1" x14ac:dyDescent="0.25">
      <c r="A14" s="96"/>
      <c r="B14" s="96"/>
      <c r="C14" s="96"/>
      <c r="D14" s="23" t="s">
        <v>9</v>
      </c>
      <c r="E14" s="13" t="s">
        <v>29</v>
      </c>
      <c r="F14" s="11">
        <v>5021021</v>
      </c>
      <c r="G14" s="21">
        <v>611</v>
      </c>
      <c r="H14" s="19">
        <v>62</v>
      </c>
      <c r="I14" s="35">
        <v>181.55</v>
      </c>
      <c r="J14" s="19"/>
      <c r="K14" s="19"/>
      <c r="L14" s="12"/>
      <c r="M14" s="12"/>
      <c r="N14" s="19"/>
      <c r="O14" s="12"/>
      <c r="P14" s="12"/>
      <c r="Q14" s="39">
        <f t="shared" si="3"/>
        <v>243.55</v>
      </c>
    </row>
    <row r="15" spans="1:17" ht="51" customHeight="1" x14ac:dyDescent="0.25">
      <c r="A15" s="96"/>
      <c r="B15" s="96"/>
      <c r="C15" s="96"/>
      <c r="D15" s="23" t="s">
        <v>9</v>
      </c>
      <c r="E15" s="13" t="s">
        <v>29</v>
      </c>
      <c r="F15" s="11">
        <v>5020010210</v>
      </c>
      <c r="G15" s="21">
        <v>611</v>
      </c>
      <c r="H15" s="19"/>
      <c r="I15" s="35"/>
      <c r="J15" s="19">
        <v>23.7</v>
      </c>
      <c r="K15" s="19"/>
      <c r="L15" s="12">
        <v>30.3</v>
      </c>
      <c r="M15" s="12">
        <f>K15+L15</f>
        <v>30.3</v>
      </c>
      <c r="N15" s="19"/>
      <c r="O15" s="12"/>
      <c r="P15" s="12"/>
      <c r="Q15" s="39">
        <f t="shared" si="3"/>
        <v>54</v>
      </c>
    </row>
    <row r="16" spans="1:17" ht="51" customHeight="1" x14ac:dyDescent="0.25">
      <c r="A16" s="96"/>
      <c r="B16" s="96"/>
      <c r="C16" s="96"/>
      <c r="D16" s="23" t="s">
        <v>9</v>
      </c>
      <c r="E16" s="13" t="s">
        <v>29</v>
      </c>
      <c r="F16" s="11">
        <v>5098061</v>
      </c>
      <c r="G16" s="21">
        <v>611</v>
      </c>
      <c r="H16" s="34">
        <v>1769</v>
      </c>
      <c r="I16" s="35">
        <v>1831.95</v>
      </c>
      <c r="J16" s="19"/>
      <c r="K16" s="19"/>
      <c r="L16" s="12"/>
      <c r="M16" s="12"/>
      <c r="N16" s="19"/>
      <c r="O16" s="12"/>
      <c r="P16" s="12"/>
      <c r="Q16" s="39">
        <f t="shared" si="3"/>
        <v>3600.95</v>
      </c>
    </row>
    <row r="17" spans="1:17" ht="51" customHeight="1" x14ac:dyDescent="0.25">
      <c r="A17" s="96"/>
      <c r="B17" s="96"/>
      <c r="C17" s="96"/>
      <c r="D17" s="23" t="s">
        <v>9</v>
      </c>
      <c r="E17" s="13" t="s">
        <v>29</v>
      </c>
      <c r="F17" s="11">
        <v>5090080610</v>
      </c>
      <c r="G17" s="44">
        <v>611</v>
      </c>
      <c r="H17" s="34"/>
      <c r="I17" s="35"/>
      <c r="J17" s="19">
        <v>2180.71</v>
      </c>
      <c r="K17" s="19">
        <v>2180.6999999999998</v>
      </c>
      <c r="L17" s="12">
        <f>-2.7-200-200.84</f>
        <v>-403.53999999999996</v>
      </c>
      <c r="M17" s="12">
        <f>K17+L17</f>
        <v>1777.1599999999999</v>
      </c>
      <c r="N17" s="19"/>
      <c r="O17" s="12"/>
      <c r="P17" s="12"/>
      <c r="Q17" s="39">
        <f t="shared" si="3"/>
        <v>3957.87</v>
      </c>
    </row>
    <row r="18" spans="1:17" ht="51" customHeight="1" x14ac:dyDescent="0.25">
      <c r="A18" s="96"/>
      <c r="B18" s="96"/>
      <c r="C18" s="96"/>
      <c r="D18" s="23" t="s">
        <v>9</v>
      </c>
      <c r="E18" s="13" t="s">
        <v>29</v>
      </c>
      <c r="F18" s="11">
        <v>5090080610</v>
      </c>
      <c r="G18" s="44">
        <v>612</v>
      </c>
      <c r="H18" s="34"/>
      <c r="I18" s="38"/>
      <c r="J18" s="18">
        <v>400</v>
      </c>
      <c r="K18" s="18"/>
      <c r="L18" s="17"/>
      <c r="M18" s="17"/>
      <c r="N18" s="18"/>
      <c r="O18" s="17"/>
      <c r="P18" s="17"/>
      <c r="Q18" s="39">
        <f t="shared" si="3"/>
        <v>400</v>
      </c>
    </row>
    <row r="19" spans="1:17" ht="51" customHeight="1" x14ac:dyDescent="0.25">
      <c r="A19" s="96"/>
      <c r="B19" s="96"/>
      <c r="C19" s="96"/>
      <c r="D19" s="22" t="s">
        <v>9</v>
      </c>
      <c r="E19" s="15" t="s">
        <v>29</v>
      </c>
      <c r="F19" s="16" t="s">
        <v>35</v>
      </c>
      <c r="G19" s="31">
        <v>612</v>
      </c>
      <c r="H19" s="34"/>
      <c r="I19" s="35"/>
      <c r="J19" s="19"/>
      <c r="K19" s="19"/>
      <c r="L19" s="12">
        <v>2.7</v>
      </c>
      <c r="M19" s="12">
        <f>K19+L19</f>
        <v>2.7</v>
      </c>
      <c r="N19" s="19"/>
      <c r="O19" s="12"/>
      <c r="P19" s="12"/>
      <c r="Q19" s="39">
        <f t="shared" si="3"/>
        <v>2.7</v>
      </c>
    </row>
    <row r="20" spans="1:17" ht="51" customHeight="1" x14ac:dyDescent="0.25">
      <c r="A20" s="96"/>
      <c r="B20" s="96"/>
      <c r="C20" s="96"/>
      <c r="D20" s="23" t="s">
        <v>9</v>
      </c>
      <c r="E20" s="13" t="s">
        <v>29</v>
      </c>
      <c r="F20" s="11" t="s">
        <v>36</v>
      </c>
      <c r="G20" s="21">
        <v>612</v>
      </c>
      <c r="H20" s="19"/>
      <c r="I20" s="35"/>
      <c r="J20" s="19"/>
      <c r="K20" s="19"/>
      <c r="L20" s="12">
        <v>261.89999999999998</v>
      </c>
      <c r="M20" s="12">
        <f t="shared" ref="M20:M22" si="4">K20+L20</f>
        <v>261.89999999999998</v>
      </c>
      <c r="N20" s="19"/>
      <c r="O20" s="12"/>
      <c r="P20" s="12"/>
      <c r="Q20" s="39">
        <f t="shared" si="3"/>
        <v>261.89999999999998</v>
      </c>
    </row>
    <row r="21" spans="1:17" ht="51" customHeight="1" x14ac:dyDescent="0.25">
      <c r="A21" s="96"/>
      <c r="B21" s="96"/>
      <c r="C21" s="96"/>
      <c r="D21" s="40" t="s">
        <v>9</v>
      </c>
      <c r="E21" s="13" t="s">
        <v>29</v>
      </c>
      <c r="F21" s="11">
        <v>5090010460</v>
      </c>
      <c r="G21" s="21">
        <v>611</v>
      </c>
      <c r="H21" s="19"/>
      <c r="I21" s="35"/>
      <c r="J21" s="19"/>
      <c r="K21" s="19"/>
      <c r="L21" s="12">
        <f>180.8-56.2</f>
        <v>124.60000000000001</v>
      </c>
      <c r="M21" s="12">
        <f t="shared" si="4"/>
        <v>124.60000000000001</v>
      </c>
      <c r="N21" s="19"/>
      <c r="O21" s="12"/>
      <c r="P21" s="12"/>
      <c r="Q21" s="39">
        <f t="shared" si="3"/>
        <v>124.60000000000001</v>
      </c>
    </row>
    <row r="22" spans="1:17" ht="51" customHeight="1" x14ac:dyDescent="0.25">
      <c r="A22" s="96"/>
      <c r="B22" s="96"/>
      <c r="C22" s="96"/>
      <c r="D22" s="49" t="s">
        <v>9</v>
      </c>
      <c r="E22" s="50" t="s">
        <v>29</v>
      </c>
      <c r="F22" s="47">
        <v>5090080620</v>
      </c>
      <c r="G22" s="51">
        <v>540</v>
      </c>
      <c r="H22" s="52"/>
      <c r="I22" s="53"/>
      <c r="J22" s="54"/>
      <c r="K22" s="54"/>
      <c r="L22" s="55">
        <f>200+200.84</f>
        <v>400.84000000000003</v>
      </c>
      <c r="M22" s="57">
        <f t="shared" si="4"/>
        <v>400.84000000000003</v>
      </c>
      <c r="N22" s="54">
        <v>2244.6</v>
      </c>
      <c r="O22" s="55">
        <v>2020.1</v>
      </c>
      <c r="P22" s="55">
        <v>2020.1</v>
      </c>
      <c r="Q22" s="56">
        <f t="shared" si="3"/>
        <v>6685.6399999999994</v>
      </c>
    </row>
  </sheetData>
  <mergeCells count="23">
    <mergeCell ref="A10:A22"/>
    <mergeCell ref="B10:B22"/>
    <mergeCell ref="C12:C22"/>
    <mergeCell ref="P8:P9"/>
    <mergeCell ref="C7:C9"/>
    <mergeCell ref="D7:G7"/>
    <mergeCell ref="H7:Q7"/>
    <mergeCell ref="H1:Q1"/>
    <mergeCell ref="G8:G9"/>
    <mergeCell ref="H8:H9"/>
    <mergeCell ref="H3:Q3"/>
    <mergeCell ref="N8:N9"/>
    <mergeCell ref="Q8:Q9"/>
    <mergeCell ref="A5:Q5"/>
    <mergeCell ref="A7:A9"/>
    <mergeCell ref="B7:B9"/>
    <mergeCell ref="F8:F9"/>
    <mergeCell ref="O8:O9"/>
    <mergeCell ref="I8:I9"/>
    <mergeCell ref="J8:J9"/>
    <mergeCell ref="D8:D9"/>
    <mergeCell ref="E8:E9"/>
    <mergeCell ref="K8:M8"/>
  </mergeCells>
  <phoneticPr fontId="7" type="noConversion"/>
  <pageMargins left="0.23" right="0.14000000000000001" top="0.38" bottom="0.28999999999999998" header="0.23" footer="0.15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X12"/>
  <sheetViews>
    <sheetView tabSelected="1" view="pageBreakPreview" zoomScale="75" zoomScaleNormal="100" zoomScaleSheetLayoutView="75" workbookViewId="0">
      <selection activeCell="E1" sqref="E1:K1"/>
    </sheetView>
  </sheetViews>
  <sheetFormatPr defaultColWidth="9.140625" defaultRowHeight="12.75" x14ac:dyDescent="0.2"/>
  <cols>
    <col min="1" max="1" width="16" style="9" customWidth="1"/>
    <col min="2" max="2" width="29.42578125" style="9" customWidth="1"/>
    <col min="3" max="3" width="20.28515625" style="10" customWidth="1"/>
    <col min="4" max="11" width="12.7109375" style="9" customWidth="1"/>
    <col min="12" max="12" width="8.140625" style="9" customWidth="1"/>
    <col min="13" max="24" width="9.140625" style="2"/>
    <col min="25" max="16384" width="9.140625" style="1"/>
  </cols>
  <sheetData>
    <row r="1" spans="1:11" ht="56.25" customHeight="1" x14ac:dyDescent="0.25">
      <c r="A1" s="3"/>
      <c r="B1" s="3"/>
      <c r="C1" s="3"/>
      <c r="D1" s="1"/>
      <c r="E1" s="108" t="s">
        <v>63</v>
      </c>
      <c r="F1" s="108"/>
      <c r="G1" s="108"/>
      <c r="H1" s="108"/>
      <c r="I1" s="108"/>
      <c r="J1" s="108"/>
      <c r="K1" s="108"/>
    </row>
    <row r="2" spans="1:11" ht="15.75" x14ac:dyDescent="0.25">
      <c r="A2" s="3"/>
      <c r="B2" s="3"/>
      <c r="C2" s="3"/>
      <c r="D2" s="27"/>
      <c r="E2" s="27"/>
      <c r="F2" s="27"/>
      <c r="G2" s="27"/>
      <c r="H2" s="27"/>
      <c r="I2" s="27"/>
      <c r="J2" s="27"/>
      <c r="K2" s="27"/>
    </row>
    <row r="3" spans="1:11" ht="48" customHeight="1" x14ac:dyDescent="0.25">
      <c r="A3" s="3"/>
      <c r="B3" s="3"/>
      <c r="C3" s="3"/>
      <c r="E3" s="108" t="s">
        <v>41</v>
      </c>
      <c r="F3" s="108"/>
      <c r="G3" s="108"/>
      <c r="H3" s="108"/>
      <c r="I3" s="108"/>
      <c r="J3" s="108"/>
      <c r="K3" s="108"/>
    </row>
    <row r="4" spans="1:11" ht="15.75" x14ac:dyDescent="0.25">
      <c r="A4" s="3"/>
      <c r="B4" s="3"/>
      <c r="C4" s="3"/>
      <c r="E4" s="30"/>
      <c r="F4" s="30"/>
      <c r="G4" s="30"/>
      <c r="H4" s="30"/>
      <c r="I4" s="30"/>
      <c r="J4" s="30"/>
      <c r="K4" s="30"/>
    </row>
    <row r="5" spans="1:11" ht="15.75" x14ac:dyDescent="0.2">
      <c r="A5" s="114" t="s">
        <v>34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.75" x14ac:dyDescent="0.2">
      <c r="A7" s="109" t="s">
        <v>20</v>
      </c>
      <c r="B7" s="109" t="s">
        <v>21</v>
      </c>
      <c r="C7" s="109" t="s">
        <v>22</v>
      </c>
      <c r="D7" s="111" t="s">
        <v>23</v>
      </c>
      <c r="E7" s="112"/>
      <c r="F7" s="112"/>
      <c r="G7" s="112"/>
      <c r="H7" s="112"/>
      <c r="I7" s="112"/>
      <c r="J7" s="112"/>
      <c r="K7" s="113"/>
    </row>
    <row r="8" spans="1:11" ht="47.25" x14ac:dyDescent="0.2">
      <c r="A8" s="110"/>
      <c r="B8" s="110"/>
      <c r="C8" s="110"/>
      <c r="D8" s="41" t="s">
        <v>5</v>
      </c>
      <c r="E8" s="41" t="s">
        <v>6</v>
      </c>
      <c r="F8" s="41" t="s">
        <v>7</v>
      </c>
      <c r="G8" s="41" t="s">
        <v>10</v>
      </c>
      <c r="H8" s="41" t="s">
        <v>28</v>
      </c>
      <c r="I8" s="41" t="s">
        <v>33</v>
      </c>
      <c r="J8" s="41" t="s">
        <v>38</v>
      </c>
      <c r="K8" s="41" t="s">
        <v>39</v>
      </c>
    </row>
    <row r="9" spans="1:11" ht="15.75" x14ac:dyDescent="0.2">
      <c r="A9" s="105" t="s">
        <v>15</v>
      </c>
      <c r="B9" s="105" t="s">
        <v>19</v>
      </c>
      <c r="C9" s="6" t="s">
        <v>24</v>
      </c>
      <c r="D9" s="42">
        <f t="shared" ref="D9:I9" si="0">D12</f>
        <v>1891.06</v>
      </c>
      <c r="E9" s="42">
        <f t="shared" si="0"/>
        <v>2013.5</v>
      </c>
      <c r="F9" s="42">
        <f t="shared" si="0"/>
        <v>2604.41</v>
      </c>
      <c r="G9" s="5">
        <f t="shared" si="0"/>
        <v>2597.5</v>
      </c>
      <c r="H9" s="5">
        <f t="shared" si="0"/>
        <v>2244.6</v>
      </c>
      <c r="I9" s="5">
        <f t="shared" si="0"/>
        <v>2020.1</v>
      </c>
      <c r="J9" s="5">
        <f t="shared" ref="J9" si="1">J12</f>
        <v>2020.1</v>
      </c>
      <c r="K9" s="42">
        <f>D9+E9+F9+G9+H9+I9+J9</f>
        <v>15391.27</v>
      </c>
    </row>
    <row r="10" spans="1:11" ht="15.75" x14ac:dyDescent="0.2">
      <c r="A10" s="106"/>
      <c r="B10" s="106"/>
      <c r="C10" s="6" t="s">
        <v>25</v>
      </c>
      <c r="D10" s="7"/>
      <c r="E10" s="7"/>
      <c r="F10" s="7"/>
      <c r="G10" s="7"/>
      <c r="H10" s="7"/>
      <c r="I10" s="7"/>
      <c r="J10" s="7"/>
      <c r="K10" s="7"/>
    </row>
    <row r="11" spans="1:11" ht="31.5" x14ac:dyDescent="0.2">
      <c r="A11" s="106"/>
      <c r="B11" s="106"/>
      <c r="C11" s="8" t="s">
        <v>26</v>
      </c>
      <c r="D11" s="7"/>
      <c r="E11" s="7"/>
      <c r="F11" s="7"/>
      <c r="G11" s="7"/>
      <c r="H11" s="7"/>
      <c r="I11" s="7"/>
      <c r="J11" s="7"/>
      <c r="K11" s="7"/>
    </row>
    <row r="12" spans="1:11" ht="63" x14ac:dyDescent="0.2">
      <c r="A12" s="107"/>
      <c r="B12" s="107"/>
      <c r="C12" s="8" t="s">
        <v>27</v>
      </c>
      <c r="D12" s="43">
        <v>1891.06</v>
      </c>
      <c r="E12" s="43">
        <v>2013.5</v>
      </c>
      <c r="F12" s="43">
        <v>2604.41</v>
      </c>
      <c r="G12" s="5">
        <v>2597.5</v>
      </c>
      <c r="H12" s="5">
        <v>2244.6</v>
      </c>
      <c r="I12" s="5">
        <v>2020.1</v>
      </c>
      <c r="J12" s="5">
        <v>2020.1</v>
      </c>
      <c r="K12" s="42">
        <f>D12+E12+F12+G12+H12+I12+J12</f>
        <v>15391.27</v>
      </c>
    </row>
  </sheetData>
  <mergeCells count="9">
    <mergeCell ref="A9:A12"/>
    <mergeCell ref="B9:B12"/>
    <mergeCell ref="E3:K3"/>
    <mergeCell ref="E1:K1"/>
    <mergeCell ref="B7:B8"/>
    <mergeCell ref="C7:C8"/>
    <mergeCell ref="D7:K7"/>
    <mergeCell ref="A5:K5"/>
    <mergeCell ref="A7:A8"/>
  </mergeCells>
  <phoneticPr fontId="7" type="noConversion"/>
  <pageMargins left="0.14000000000000001" right="0.14000000000000001" top="0.34" bottom="0.25" header="0.15" footer="0.1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Постановление</vt:lpstr>
      <vt:lpstr>МП прил 1</vt:lpstr>
      <vt:lpstr>МП прил 2</vt:lpstr>
      <vt:lpstr>Постановление!Область_печати</vt:lpstr>
    </vt:vector>
  </TitlesOfParts>
  <Company>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Александровна Юрьева</dc:creator>
  <cp:lastModifiedBy>User</cp:lastModifiedBy>
  <cp:lastPrinted>2017-12-28T01:26:03Z</cp:lastPrinted>
  <dcterms:created xsi:type="dcterms:W3CDTF">2013-07-29T03:10:57Z</dcterms:created>
  <dcterms:modified xsi:type="dcterms:W3CDTF">2017-12-28T01:26:55Z</dcterms:modified>
</cp:coreProperties>
</file>