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4985" windowHeight="7935" tabRatio="773" activeTab="5"/>
  </bookViews>
  <sheets>
    <sheet name="Решение" sheetId="25" r:id="rId1"/>
    <sheet name="прил 1 ИСТ" sheetId="26" r:id="rId2"/>
    <sheet name="прил 5 ДОХ" sheetId="2" r:id="rId3"/>
    <sheet name="прил 7 РАЗД" sheetId="8" r:id="rId4"/>
    <sheet name="прил 9 ВЕДОМ" sheetId="6" r:id="rId5"/>
    <sheet name="прил 11 ЦСР,ВР,РП" sheetId="21" r:id="rId6"/>
  </sheets>
  <definedNames>
    <definedName name="_xlnm.Print_Area" localSheetId="5">'прил 11 ЦСР,ВР,РП'!$A$1:$H$106</definedName>
    <definedName name="_xlnm.Print_Area" localSheetId="2">'прил 5 ДОХ'!$A$1:$M$55</definedName>
    <definedName name="_xlnm.Print_Area" localSheetId="3">'прил 7 РАЗД'!$A$1:$F$34</definedName>
    <definedName name="_xlnm.Print_Area" localSheetId="4">'прил 9 ВЕДОМ'!$A$1:$I$140</definedName>
    <definedName name="_xlnm.Print_Area" localSheetId="0">Решение!$A$1:$I$48</definedName>
  </definedNames>
  <calcPr calcId="145621"/>
</workbook>
</file>

<file path=xl/calcChain.xml><?xml version="1.0" encoding="utf-8"?>
<calcChain xmlns="http://schemas.openxmlformats.org/spreadsheetml/2006/main">
  <c r="H98" i="21" l="1"/>
  <c r="H97" i="21" s="1"/>
  <c r="H96" i="21" s="1"/>
  <c r="G97" i="21"/>
  <c r="F97" i="21"/>
  <c r="F96" i="21" s="1"/>
  <c r="G96" i="21"/>
  <c r="H95" i="21"/>
  <c r="H94" i="21" s="1"/>
  <c r="H93" i="21" s="1"/>
  <c r="G94" i="21"/>
  <c r="G93" i="21" s="1"/>
  <c r="F94" i="21"/>
  <c r="F93" i="21" s="1"/>
  <c r="I61" i="6" l="1"/>
  <c r="I60" i="6" s="1"/>
  <c r="I59" i="6" s="1"/>
  <c r="H60" i="6"/>
  <c r="H59" i="6" s="1"/>
  <c r="G60" i="6"/>
  <c r="G59" i="6" s="1"/>
  <c r="I58" i="6"/>
  <c r="I57" i="6" s="1"/>
  <c r="I56" i="6" s="1"/>
  <c r="H57" i="6"/>
  <c r="H56" i="6" s="1"/>
  <c r="G57" i="6"/>
  <c r="G56" i="6" s="1"/>
  <c r="G55" i="6" l="1"/>
  <c r="H55" i="6"/>
  <c r="I55" i="6"/>
  <c r="H101" i="21" l="1"/>
  <c r="H100" i="21" s="1"/>
  <c r="H99" i="21" s="1"/>
  <c r="G100" i="21"/>
  <c r="G99" i="21" s="1"/>
  <c r="F100" i="21"/>
  <c r="F99" i="21" s="1"/>
  <c r="H42" i="21"/>
  <c r="H41" i="21" s="1"/>
  <c r="H40" i="21" s="1"/>
  <c r="G41" i="21"/>
  <c r="G40" i="21" s="1"/>
  <c r="F41" i="21"/>
  <c r="F40" i="21" s="1"/>
  <c r="H39" i="21"/>
  <c r="H38" i="21" s="1"/>
  <c r="H37" i="21" s="1"/>
  <c r="G38" i="21"/>
  <c r="G37" i="21" s="1"/>
  <c r="F38" i="21"/>
  <c r="F37" i="21" s="1"/>
  <c r="I42" i="6"/>
  <c r="I41" i="6" s="1"/>
  <c r="I40" i="6" s="1"/>
  <c r="H41" i="6"/>
  <c r="H40" i="6" s="1"/>
  <c r="G41" i="6"/>
  <c r="G40" i="6" s="1"/>
  <c r="I108" i="6"/>
  <c r="I107" i="6" s="1"/>
  <c r="I106" i="6" s="1"/>
  <c r="H107" i="6"/>
  <c r="H106" i="6" s="1"/>
  <c r="G107" i="6"/>
  <c r="G106" i="6" s="1"/>
  <c r="I105" i="6"/>
  <c r="I104" i="6" s="1"/>
  <c r="I103" i="6" s="1"/>
  <c r="H104" i="6"/>
  <c r="G104" i="6"/>
  <c r="H103" i="6"/>
  <c r="G103" i="6"/>
  <c r="I36" i="6" l="1"/>
  <c r="H66" i="21"/>
  <c r="H65" i="21" s="1"/>
  <c r="H64" i="21" s="1"/>
  <c r="H63" i="21" s="1"/>
  <c r="H62" i="21" s="1"/>
  <c r="G65" i="21"/>
  <c r="G64" i="21" s="1"/>
  <c r="G63" i="21" s="1"/>
  <c r="G62" i="21" s="1"/>
  <c r="F65" i="21"/>
  <c r="F64" i="21" s="1"/>
  <c r="F63" i="21" s="1"/>
  <c r="F62" i="21" s="1"/>
  <c r="I128" i="6" l="1"/>
  <c r="I127" i="6" s="1"/>
  <c r="I126" i="6" s="1"/>
  <c r="I125" i="6" s="1"/>
  <c r="I124" i="6" s="1"/>
  <c r="H127" i="6"/>
  <c r="H126" i="6" s="1"/>
  <c r="H125" i="6" s="1"/>
  <c r="H124" i="6" s="1"/>
  <c r="G127" i="6"/>
  <c r="G126" i="6" s="1"/>
  <c r="G125" i="6" s="1"/>
  <c r="G124" i="6" s="1"/>
  <c r="J37" i="25"/>
  <c r="H23" i="21"/>
  <c r="H22" i="21" s="1"/>
  <c r="H21" i="21" s="1"/>
  <c r="G22" i="21"/>
  <c r="G21" i="21" s="1"/>
  <c r="F22" i="21"/>
  <c r="F21" i="21" s="1"/>
  <c r="I118" i="6" l="1"/>
  <c r="I117" i="6" s="1"/>
  <c r="I116" i="6" s="1"/>
  <c r="H117" i="6"/>
  <c r="H116" i="6" s="1"/>
  <c r="G117" i="6"/>
  <c r="G116" i="6" s="1"/>
  <c r="H58" i="21" l="1"/>
  <c r="H57" i="21" s="1"/>
  <c r="H56" i="21" s="1"/>
  <c r="G57" i="21"/>
  <c r="G56" i="21" s="1"/>
  <c r="F57" i="21"/>
  <c r="F56" i="21" s="1"/>
  <c r="I89" i="6"/>
  <c r="I88" i="6" s="1"/>
  <c r="I87" i="6" s="1"/>
  <c r="I86" i="6" s="1"/>
  <c r="I85" i="6" s="1"/>
  <c r="I84" i="6" s="1"/>
  <c r="F25" i="8" s="1"/>
  <c r="H88" i="6"/>
  <c r="H87" i="6" s="1"/>
  <c r="H86" i="6" s="1"/>
  <c r="H85" i="6" s="1"/>
  <c r="H84" i="6" s="1"/>
  <c r="E25" i="8" s="1"/>
  <c r="G88" i="6"/>
  <c r="G87" i="6" s="1"/>
  <c r="G86" i="6" s="1"/>
  <c r="G85" i="6" s="1"/>
  <c r="G84" i="6" s="1"/>
  <c r="D25" i="8" s="1"/>
  <c r="F85" i="21" l="1"/>
  <c r="F75" i="21"/>
  <c r="F74" i="21" s="1"/>
  <c r="F70" i="21"/>
  <c r="H92" i="21"/>
  <c r="I52" i="6"/>
  <c r="L38" i="2" l="1"/>
  <c r="L36" i="2"/>
  <c r="M37" i="2"/>
  <c r="F88" i="21"/>
  <c r="F87" i="21" s="1"/>
  <c r="F78" i="21"/>
  <c r="F77" i="21" s="1"/>
  <c r="F60" i="21"/>
  <c r="F59" i="21" s="1"/>
  <c r="F91" i="21"/>
  <c r="F90" i="21" s="1"/>
  <c r="G91" i="21"/>
  <c r="G90" i="21" s="1"/>
  <c r="G88" i="21"/>
  <c r="F81" i="21"/>
  <c r="L35" i="2" l="1"/>
  <c r="F83" i="21"/>
  <c r="F80" i="21" s="1"/>
  <c r="F72" i="21"/>
  <c r="F69" i="21" s="1"/>
  <c r="F68" i="21" s="1"/>
  <c r="G104" i="21"/>
  <c r="G103" i="21" s="1"/>
  <c r="G102" i="21" s="1"/>
  <c r="F104" i="21"/>
  <c r="F103" i="21" s="1"/>
  <c r="F102" i="21" s="1"/>
  <c r="H105" i="21"/>
  <c r="H104" i="21" s="1"/>
  <c r="H103" i="21" s="1"/>
  <c r="H102" i="21" s="1"/>
  <c r="G51" i="21"/>
  <c r="G50" i="21" s="1"/>
  <c r="F51" i="21"/>
  <c r="F50" i="21" s="1"/>
  <c r="H52" i="21"/>
  <c r="H51" i="21" s="1"/>
  <c r="H50" i="21" s="1"/>
  <c r="F48" i="21"/>
  <c r="F47" i="21" s="1"/>
  <c r="I46" i="6"/>
  <c r="I45" i="6" s="1"/>
  <c r="I44" i="6" s="1"/>
  <c r="I43" i="6" s="1"/>
  <c r="H45" i="6"/>
  <c r="H44" i="6" s="1"/>
  <c r="H43" i="6" s="1"/>
  <c r="G45" i="6"/>
  <c r="G44" i="6" s="1"/>
  <c r="G43" i="6" s="1"/>
  <c r="I80" i="6"/>
  <c r="I79" i="6" s="1"/>
  <c r="I78" i="6" s="1"/>
  <c r="H79" i="6"/>
  <c r="H78" i="6" s="1"/>
  <c r="G79" i="6"/>
  <c r="G78" i="6" s="1"/>
  <c r="M52" i="2"/>
  <c r="F67" i="21" l="1"/>
  <c r="F54" i="21"/>
  <c r="F53" i="21" s="1"/>
  <c r="F43" i="21" s="1"/>
  <c r="H55" i="21"/>
  <c r="H54" i="21" s="1"/>
  <c r="H53" i="21" s="1"/>
  <c r="G54" i="21"/>
  <c r="G53" i="21" s="1"/>
  <c r="I83" i="6"/>
  <c r="I82" i="6" s="1"/>
  <c r="I81" i="6" s="1"/>
  <c r="H82" i="6"/>
  <c r="H81" i="6" s="1"/>
  <c r="G82" i="6"/>
  <c r="G81" i="6" s="1"/>
  <c r="F24" i="26"/>
  <c r="F23" i="26" s="1"/>
  <c r="F22" i="26" s="1"/>
  <c r="F21" i="26" s="1"/>
  <c r="F20" i="26"/>
  <c r="F19" i="26" s="1"/>
  <c r="F18" i="26" s="1"/>
  <c r="F17" i="26" s="1"/>
  <c r="E23" i="26"/>
  <c r="E22" i="26" s="1"/>
  <c r="E21" i="26" s="1"/>
  <c r="D23" i="26"/>
  <c r="D22" i="26" s="1"/>
  <c r="D21" i="26" s="1"/>
  <c r="E19" i="26"/>
  <c r="E18" i="26" s="1"/>
  <c r="E17" i="26" s="1"/>
  <c r="D19" i="26"/>
  <c r="D18" i="26" s="1"/>
  <c r="D17" i="26" s="1"/>
  <c r="A17" i="26"/>
  <c r="A18" i="26" s="1"/>
  <c r="A19" i="26" s="1"/>
  <c r="A20" i="26" s="1"/>
  <c r="A21" i="26" s="1"/>
  <c r="A22" i="26" s="1"/>
  <c r="A23" i="26" s="1"/>
  <c r="A24" i="26" s="1"/>
  <c r="F16" i="26" l="1"/>
  <c r="F25" i="26" s="1"/>
  <c r="E16" i="26"/>
  <c r="E25" i="26" s="1"/>
  <c r="D16" i="26"/>
  <c r="D25" i="26" s="1"/>
  <c r="F19" i="21"/>
  <c r="F18" i="21" s="1"/>
  <c r="F25" i="21"/>
  <c r="F24" i="21" s="1"/>
  <c r="H26" i="21"/>
  <c r="H25" i="21" s="1"/>
  <c r="H24" i="21" s="1"/>
  <c r="G25" i="21"/>
  <c r="G24" i="21" s="1"/>
  <c r="G19" i="21"/>
  <c r="F17" i="21" l="1"/>
  <c r="D23" i="25"/>
  <c r="D22" i="25"/>
  <c r="H22" i="25"/>
  <c r="H23" i="25"/>
  <c r="I121" i="6"/>
  <c r="I120" i="6" s="1"/>
  <c r="I119" i="6" s="1"/>
  <c r="H120" i="6"/>
  <c r="H119" i="6" s="1"/>
  <c r="G120" i="6"/>
  <c r="G119" i="6" s="1"/>
  <c r="F29" i="21"/>
  <c r="F28" i="21" s="1"/>
  <c r="F32" i="21"/>
  <c r="F31" i="21" s="1"/>
  <c r="F35" i="21"/>
  <c r="F34" i="21" s="1"/>
  <c r="L19" i="2"/>
  <c r="F27" i="21" l="1"/>
  <c r="H36" i="21"/>
  <c r="H35" i="21" s="1"/>
  <c r="H34" i="21" s="1"/>
  <c r="G35" i="21"/>
  <c r="G34" i="21" s="1"/>
  <c r="H33" i="21"/>
  <c r="H32" i="21" s="1"/>
  <c r="H31" i="21" s="1"/>
  <c r="G32" i="21"/>
  <c r="G31" i="21" s="1"/>
  <c r="L49" i="2"/>
  <c r="F16" i="21" l="1"/>
  <c r="F106" i="21" s="1"/>
  <c r="I102" i="6"/>
  <c r="I101" i="6" s="1"/>
  <c r="I100" i="6" s="1"/>
  <c r="H101" i="6"/>
  <c r="H100" i="6" s="1"/>
  <c r="G101" i="6"/>
  <c r="G100" i="6" s="1"/>
  <c r="I99" i="6"/>
  <c r="I98" i="6" s="1"/>
  <c r="I97" i="6" s="1"/>
  <c r="H98" i="6"/>
  <c r="H97" i="6" s="1"/>
  <c r="G98" i="6"/>
  <c r="G97" i="6" s="1"/>
  <c r="G85" i="21"/>
  <c r="H86" i="21"/>
  <c r="H85" i="21" s="1"/>
  <c r="G87" i="21"/>
  <c r="G81" i="21"/>
  <c r="G78" i="21"/>
  <c r="G77" i="21" s="1"/>
  <c r="G75" i="21"/>
  <c r="G74" i="21" s="1"/>
  <c r="G72" i="21"/>
  <c r="G70" i="21"/>
  <c r="H71" i="21"/>
  <c r="H70" i="21" s="1"/>
  <c r="G45" i="21"/>
  <c r="G44" i="21" s="1"/>
  <c r="G60" i="21"/>
  <c r="G59" i="21" s="1"/>
  <c r="G48" i="21"/>
  <c r="G47" i="21" s="1"/>
  <c r="G29" i="21"/>
  <c r="G28" i="21" s="1"/>
  <c r="G27" i="21" s="1"/>
  <c r="H30" i="21"/>
  <c r="H29" i="21" s="1"/>
  <c r="H28" i="21" s="1"/>
  <c r="H27" i="21" s="1"/>
  <c r="G18" i="21"/>
  <c r="G17" i="21" s="1"/>
  <c r="H61" i="21"/>
  <c r="H60" i="21" s="1"/>
  <c r="H35" i="6"/>
  <c r="G35" i="6"/>
  <c r="I34" i="6"/>
  <c r="I33" i="6" s="1"/>
  <c r="I138" i="6"/>
  <c r="I137" i="6" s="1"/>
  <c r="I136" i="6" s="1"/>
  <c r="H137" i="6"/>
  <c r="H136" i="6" s="1"/>
  <c r="I135" i="6"/>
  <c r="I134" i="6" s="1"/>
  <c r="I133" i="6" s="1"/>
  <c r="H134" i="6"/>
  <c r="H133" i="6" s="1"/>
  <c r="I115" i="6"/>
  <c r="I114" i="6" s="1"/>
  <c r="I113" i="6" s="1"/>
  <c r="I112" i="6" s="1"/>
  <c r="H114" i="6"/>
  <c r="H113" i="6" s="1"/>
  <c r="H112" i="6" s="1"/>
  <c r="I96" i="6"/>
  <c r="I95" i="6" s="1"/>
  <c r="I94" i="6" s="1"/>
  <c r="H95" i="6"/>
  <c r="H94" i="6" s="1"/>
  <c r="I77" i="6"/>
  <c r="I76" i="6" s="1"/>
  <c r="I75" i="6" s="1"/>
  <c r="I74" i="6" s="1"/>
  <c r="H76" i="6"/>
  <c r="H75" i="6" s="1"/>
  <c r="H74" i="6" s="1"/>
  <c r="I70" i="6"/>
  <c r="I69" i="6" s="1"/>
  <c r="I68" i="6"/>
  <c r="I67" i="6" s="1"/>
  <c r="I51" i="6"/>
  <c r="I50" i="6" s="1"/>
  <c r="I49" i="6" s="1"/>
  <c r="I48" i="6" s="1"/>
  <c r="I47" i="6" s="1"/>
  <c r="F19" i="8" s="1"/>
  <c r="I39" i="6"/>
  <c r="I38" i="6" s="1"/>
  <c r="I37" i="6" s="1"/>
  <c r="I29" i="6"/>
  <c r="I28" i="6" s="1"/>
  <c r="I27" i="6" s="1"/>
  <c r="I23" i="6"/>
  <c r="I22" i="6" s="1"/>
  <c r="I21" i="6" s="1"/>
  <c r="I20" i="6" s="1"/>
  <c r="I19" i="6" s="1"/>
  <c r="I18" i="6" s="1"/>
  <c r="H69" i="6"/>
  <c r="H67" i="6"/>
  <c r="H51" i="6"/>
  <c r="H50" i="6" s="1"/>
  <c r="H49" i="6" s="1"/>
  <c r="H48" i="6" s="1"/>
  <c r="H47" i="6" s="1"/>
  <c r="E19" i="8" s="1"/>
  <c r="H38" i="6"/>
  <c r="H37" i="6" s="1"/>
  <c r="H31" i="6"/>
  <c r="H28" i="6"/>
  <c r="H27" i="6" s="1"/>
  <c r="H22" i="6"/>
  <c r="H21" i="6" s="1"/>
  <c r="H20" i="6" s="1"/>
  <c r="H19" i="6" s="1"/>
  <c r="H18" i="6" s="1"/>
  <c r="G22" i="6"/>
  <c r="G21" i="6" s="1"/>
  <c r="G20" i="6" s="1"/>
  <c r="G19" i="6" s="1"/>
  <c r="G18" i="6" s="1"/>
  <c r="G28" i="6"/>
  <c r="G27" i="6" s="1"/>
  <c r="G31" i="6"/>
  <c r="G33" i="6"/>
  <c r="G38" i="6"/>
  <c r="G37" i="6" s="1"/>
  <c r="G51" i="6"/>
  <c r="G50" i="6" s="1"/>
  <c r="G49" i="6" s="1"/>
  <c r="G48" i="6" s="1"/>
  <c r="G47" i="6" s="1"/>
  <c r="D19" i="8" s="1"/>
  <c r="G67" i="6"/>
  <c r="G69" i="6"/>
  <c r="G76" i="6"/>
  <c r="G75" i="6" s="1"/>
  <c r="G74" i="6" s="1"/>
  <c r="G95" i="6"/>
  <c r="G94" i="6" s="1"/>
  <c r="G93" i="6" s="1"/>
  <c r="G114" i="6"/>
  <c r="G113" i="6" s="1"/>
  <c r="G112" i="6" s="1"/>
  <c r="G134" i="6"/>
  <c r="G133" i="6" s="1"/>
  <c r="G137" i="6"/>
  <c r="G136" i="6" s="1"/>
  <c r="M54" i="2"/>
  <c r="M50" i="2"/>
  <c r="M49" i="2" s="1"/>
  <c r="L53" i="2"/>
  <c r="L51" i="2" s="1"/>
  <c r="L46" i="2"/>
  <c r="L45" i="2" s="1"/>
  <c r="L33" i="2"/>
  <c r="M42" i="2"/>
  <c r="M22" i="2"/>
  <c r="M47" i="2"/>
  <c r="M46" i="2" s="1"/>
  <c r="M45" i="2" s="1"/>
  <c r="L41" i="2"/>
  <c r="L40" i="2" s="1"/>
  <c r="M39" i="2"/>
  <c r="M38" i="2" s="1"/>
  <c r="M34" i="2"/>
  <c r="M33" i="2" s="1"/>
  <c r="M31" i="2"/>
  <c r="M30" i="2" s="1"/>
  <c r="M29" i="2" s="1"/>
  <c r="L30" i="2"/>
  <c r="L29" i="2" s="1"/>
  <c r="M28" i="2"/>
  <c r="M27" i="2"/>
  <c r="M26" i="2"/>
  <c r="M25" i="2"/>
  <c r="L24" i="2"/>
  <c r="L23" i="2"/>
  <c r="M21" i="2"/>
  <c r="M20" i="2"/>
  <c r="L18" i="2"/>
  <c r="K49" i="2"/>
  <c r="K48" i="2" s="1"/>
  <c r="K53" i="2"/>
  <c r="K51" i="2" s="1"/>
  <c r="K46" i="2"/>
  <c r="K45" i="2" s="1"/>
  <c r="K41" i="2"/>
  <c r="K40" i="2" s="1"/>
  <c r="K38" i="2"/>
  <c r="K36" i="2"/>
  <c r="M36" i="2" s="1"/>
  <c r="K33" i="2"/>
  <c r="K30" i="2"/>
  <c r="K29" i="2" s="1"/>
  <c r="K24" i="2"/>
  <c r="K23" i="2" s="1"/>
  <c r="K19" i="2"/>
  <c r="K18" i="2" s="1"/>
  <c r="H93" i="6" l="1"/>
  <c r="H92" i="6" s="1"/>
  <c r="H91" i="6" s="1"/>
  <c r="H90" i="6" s="1"/>
  <c r="I93" i="6"/>
  <c r="I92" i="6" s="1"/>
  <c r="I91" i="6" s="1"/>
  <c r="I90" i="6" s="1"/>
  <c r="G69" i="21"/>
  <c r="G68" i="21" s="1"/>
  <c r="G66" i="6"/>
  <c r="G65" i="6" s="1"/>
  <c r="G64" i="6" s="1"/>
  <c r="G43" i="21"/>
  <c r="G16" i="21" s="1"/>
  <c r="F17" i="8"/>
  <c r="E17" i="8"/>
  <c r="D17" i="8"/>
  <c r="G132" i="6"/>
  <c r="G92" i="6"/>
  <c r="G91" i="6" s="1"/>
  <c r="G90" i="6" s="1"/>
  <c r="M35" i="2"/>
  <c r="M32" i="2" s="1"/>
  <c r="K35" i="2"/>
  <c r="K32" i="2" s="1"/>
  <c r="K17" i="2" s="1"/>
  <c r="M24" i="2"/>
  <c r="M23" i="2" s="1"/>
  <c r="L32" i="2"/>
  <c r="L17" i="2" s="1"/>
  <c r="G30" i="6"/>
  <c r="G26" i="6" s="1"/>
  <c r="G111" i="6"/>
  <c r="G110" i="6" s="1"/>
  <c r="G123" i="6"/>
  <c r="G122" i="6" s="1"/>
  <c r="D31" i="8" s="1"/>
  <c r="D30" i="8" s="1"/>
  <c r="H123" i="6"/>
  <c r="I123" i="6"/>
  <c r="G73" i="6"/>
  <c r="G72" i="6" s="1"/>
  <c r="I73" i="6"/>
  <c r="I72" i="6" s="1"/>
  <c r="H73" i="6"/>
  <c r="H72" i="6" s="1"/>
  <c r="I111" i="6"/>
  <c r="I110" i="6" s="1"/>
  <c r="I109" i="6" s="1"/>
  <c r="H111" i="6"/>
  <c r="H110" i="6" s="1"/>
  <c r="H65" i="6"/>
  <c r="H64" i="6" s="1"/>
  <c r="I32" i="6"/>
  <c r="I31" i="6" s="1"/>
  <c r="G131" i="6"/>
  <c r="G130" i="6" s="1"/>
  <c r="M19" i="2"/>
  <c r="M18" i="2" s="1"/>
  <c r="H76" i="21"/>
  <c r="H75" i="21" s="1"/>
  <c r="H74" i="21" s="1"/>
  <c r="H49" i="21"/>
  <c r="H48" i="21" s="1"/>
  <c r="H47" i="21" s="1"/>
  <c r="H46" i="21"/>
  <c r="H45" i="21" s="1"/>
  <c r="H44" i="21" s="1"/>
  <c r="H59" i="21"/>
  <c r="H73" i="21"/>
  <c r="H72" i="21" s="1"/>
  <c r="H69" i="21" s="1"/>
  <c r="H84" i="21"/>
  <c r="H83" i="21" s="1"/>
  <c r="H82" i="21"/>
  <c r="H81" i="21" s="1"/>
  <c r="H91" i="21"/>
  <c r="H90" i="21" s="1"/>
  <c r="H20" i="21"/>
  <c r="H19" i="21" s="1"/>
  <c r="H18" i="21" s="1"/>
  <c r="H17" i="21" s="1"/>
  <c r="H79" i="21"/>
  <c r="H78" i="21" s="1"/>
  <c r="H77" i="21" s="1"/>
  <c r="H89" i="21"/>
  <c r="H88" i="21" s="1"/>
  <c r="H87" i="21" s="1"/>
  <c r="G83" i="21"/>
  <c r="G80" i="21" s="1"/>
  <c r="I35" i="6"/>
  <c r="H33" i="6"/>
  <c r="H30" i="6" s="1"/>
  <c r="H26" i="6" s="1"/>
  <c r="I132" i="6"/>
  <c r="I131" i="6" s="1"/>
  <c r="I130" i="6" s="1"/>
  <c r="H132" i="6"/>
  <c r="H131" i="6" s="1"/>
  <c r="H130" i="6" s="1"/>
  <c r="I66" i="6"/>
  <c r="I65" i="6" s="1"/>
  <c r="I64" i="6" s="1"/>
  <c r="M53" i="2"/>
  <c r="M51" i="2" s="1"/>
  <c r="M41" i="2"/>
  <c r="M40" i="2" s="1"/>
  <c r="L48" i="2"/>
  <c r="L44" i="2" s="1"/>
  <c r="L43" i="2" s="1"/>
  <c r="K44" i="2"/>
  <c r="K43" i="2" s="1"/>
  <c r="G67" i="21" l="1"/>
  <c r="G106" i="21" s="1"/>
  <c r="M17" i="2"/>
  <c r="M57" i="2" s="1"/>
  <c r="I27" i="25" s="1"/>
  <c r="L57" i="2"/>
  <c r="I122" i="6"/>
  <c r="F31" i="8" s="1"/>
  <c r="F30" i="8" s="1"/>
  <c r="H122" i="6"/>
  <c r="E31" i="8" s="1"/>
  <c r="E30" i="8" s="1"/>
  <c r="I30" i="6"/>
  <c r="I26" i="6" s="1"/>
  <c r="H43" i="21"/>
  <c r="H16" i="21" s="1"/>
  <c r="D24" i="8"/>
  <c r="D23" i="8" s="1"/>
  <c r="G71" i="6"/>
  <c r="F24" i="8"/>
  <c r="F23" i="8" s="1"/>
  <c r="I71" i="6"/>
  <c r="E24" i="8"/>
  <c r="E23" i="8" s="1"/>
  <c r="H71" i="6"/>
  <c r="E29" i="8"/>
  <c r="E28" i="8" s="1"/>
  <c r="H109" i="6"/>
  <c r="D29" i="8"/>
  <c r="D28" i="8" s="1"/>
  <c r="G109" i="6"/>
  <c r="H80" i="21"/>
  <c r="H68" i="21" s="1"/>
  <c r="G63" i="6"/>
  <c r="G62" i="6" s="1"/>
  <c r="G25" i="6"/>
  <c r="G24" i="6" s="1"/>
  <c r="H63" i="6"/>
  <c r="H62" i="6" s="1"/>
  <c r="F29" i="8"/>
  <c r="F28" i="8" s="1"/>
  <c r="G129" i="6"/>
  <c r="D33" i="8"/>
  <c r="D32" i="8" s="1"/>
  <c r="I129" i="6"/>
  <c r="F33" i="8"/>
  <c r="F32" i="8" s="1"/>
  <c r="H129" i="6"/>
  <c r="E33" i="8"/>
  <c r="E32" i="8" s="1"/>
  <c r="I63" i="6"/>
  <c r="I62" i="6" s="1"/>
  <c r="L55" i="2"/>
  <c r="L56" i="2" s="1"/>
  <c r="F27" i="8"/>
  <c r="F26" i="8" s="1"/>
  <c r="D27" i="8"/>
  <c r="D26" i="8" s="1"/>
  <c r="H25" i="6"/>
  <c r="H24" i="6" s="1"/>
  <c r="E27" i="8"/>
  <c r="E26" i="8" s="1"/>
  <c r="M44" i="2"/>
  <c r="M43" i="2" s="1"/>
  <c r="K57" i="2"/>
  <c r="E27" i="25" s="1"/>
  <c r="K55" i="2"/>
  <c r="H17" i="6" l="1"/>
  <c r="G17" i="6"/>
  <c r="G16" i="6" s="1"/>
  <c r="F22" i="8"/>
  <c r="F21" i="8" s="1"/>
  <c r="I54" i="6"/>
  <c r="I53" i="6" s="1"/>
  <c r="F20" i="8" s="1"/>
  <c r="E22" i="8"/>
  <c r="E21" i="8" s="1"/>
  <c r="H54" i="6"/>
  <c r="H53" i="6" s="1"/>
  <c r="E20" i="8" s="1"/>
  <c r="D22" i="8"/>
  <c r="D21" i="8" s="1"/>
  <c r="G54" i="6"/>
  <c r="G53" i="6" s="1"/>
  <c r="D20" i="8" s="1"/>
  <c r="H16" i="6"/>
  <c r="M55" i="2"/>
  <c r="H20" i="25" s="1"/>
  <c r="J27" i="25"/>
  <c r="H67" i="21"/>
  <c r="H106" i="21" s="1"/>
  <c r="D18" i="8"/>
  <c r="I25" i="6"/>
  <c r="I24" i="6" s="1"/>
  <c r="E18" i="8"/>
  <c r="E16" i="8" s="1"/>
  <c r="M48" i="2"/>
  <c r="D20" i="25"/>
  <c r="K56" i="2"/>
  <c r="E26" i="25" s="1"/>
  <c r="I139" i="6" l="1"/>
  <c r="H107" i="21" s="1"/>
  <c r="H108" i="21" s="1"/>
  <c r="I17" i="6"/>
  <c r="I16" i="6" s="1"/>
  <c r="G139" i="6"/>
  <c r="F107" i="21" s="1"/>
  <c r="F108" i="21" s="1"/>
  <c r="H139" i="6"/>
  <c r="G107" i="21" s="1"/>
  <c r="G108" i="21" s="1"/>
  <c r="D16" i="8"/>
  <c r="D34" i="8" s="1"/>
  <c r="M56" i="2"/>
  <c r="I26" i="25" s="1"/>
  <c r="J26" i="25" s="1"/>
  <c r="E34" i="8"/>
  <c r="F18" i="8"/>
  <c r="F16" i="8" s="1"/>
  <c r="D21" i="25"/>
  <c r="J20" i="25"/>
  <c r="J19" i="25"/>
  <c r="F34" i="8" l="1"/>
  <c r="H21" i="25"/>
  <c r="J21" i="25" s="1"/>
  <c r="J23" i="25"/>
  <c r="J22" i="25"/>
</calcChain>
</file>

<file path=xl/sharedStrings.xml><?xml version="1.0" encoding="utf-8"?>
<sst xmlns="http://schemas.openxmlformats.org/spreadsheetml/2006/main" count="1430" uniqueCount="364">
  <si>
    <t>Изменения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</si>
  <si>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</si>
  <si>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</si>
  <si>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</si>
  <si>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</si>
  <si>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</si>
  <si>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</si>
  <si>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</si>
  <si>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</si>
  <si>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</si>
  <si>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</si>
  <si>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</si>
  <si>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</si>
  <si>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</si>
  <si>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</si>
  <si>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</si>
  <si>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</si>
  <si>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</si>
  <si>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</si>
  <si>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</si>
  <si>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</si>
  <si>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</si>
  <si>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</si>
  <si>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</si>
  <si>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</si>
  <si>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</si>
  <si>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</si>
  <si>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</si>
  <si>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</si>
  <si>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</si>
  <si>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</si>
  <si>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</si>
  <si>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</si>
  <si>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</si>
  <si>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</si>
  <si>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</si>
  <si>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</si>
  <si>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</si>
  <si>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</si>
  <si>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</si>
  <si>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</si>
  <si>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</si>
  <si>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</si>
  <si>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</si>
  <si>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</si>
  <si>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</si>
  <si>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</si>
  <si>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</si>
  <si>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</si>
  <si>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</si>
  <si>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</si>
  <si>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</si>
  <si>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</si>
  <si>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</si>
  <si>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</si>
  <si>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</si>
  <si>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</si>
  <si>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</si>
  <si>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</si>
  <si>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</si>
  <si>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</si>
  <si>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</si>
  <si>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</si>
  <si>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</si>
  <si>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</si>
  <si>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</si>
  <si>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</si>
  <si>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</si>
  <si>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</si>
  <si>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</si>
  <si>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</si>
  <si>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</si>
  <si>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</si>
  <si>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</si>
  <si>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</si>
  <si>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</si>
  <si>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</si>
  <si>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</si>
  <si>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</si>
  <si>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</si>
  <si>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</si>
  <si>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</si>
  <si>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</si>
  <si>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</si>
  <si>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</si>
  <si>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</si>
  <si>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</si>
  <si>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</si>
  <si>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</si>
  <si>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</si>
  <si>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</si>
  <si>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</si>
  <si>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</si>
  <si>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</si>
  <si>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</si>
  <si>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</si>
  <si>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</si>
  <si>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</si>
  <si>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</si>
  <si>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</si>
  <si>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</si>
  <si>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</si>
  <si>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</si>
  <si>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</si>
  <si>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</si>
  <si>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</si>
  <si>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</si>
  <si>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</si>
  <si>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</si>
  <si>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</si>
  <si>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</si>
  <si>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</si>
  <si>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</si>
  <si>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</si>
  <si>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</si>
  <si>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</si>
  <si>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</si>
  <si>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</si>
  <si>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</si>
  <si>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</si>
  <si>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</si>
  <si>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</si>
  <si>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</si>
  <si>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</si>
  <si>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</si>
  <si>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</si>
  <si>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</si>
  <si>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</si>
  <si>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</si>
  <si>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</si>
  <si>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</si>
  <si>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</si>
  <si>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</si>
  <si>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</si>
  <si>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</si>
  <si>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</si>
  <si>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</si>
  <si>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</si>
  <si>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</si>
  <si>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</si>
  <si>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</si>
  <si>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</si>
  <si>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</si>
  <si>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</si>
  <si>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</si>
  <si>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</si>
  <si>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</si>
  <si>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</si>
  <si>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</si>
  <si>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</si>
  <si>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</si>
  <si>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</si>
  <si>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</si>
  <si>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</si>
  <si>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</si>
  <si>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</si>
  <si>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</si>
  <si>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</si>
  <si>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</si>
  <si>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</si>
  <si>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</si>
  <si>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</si>
  <si>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</si>
  <si>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</si>
  <si>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</si>
  <si>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</si>
  <si>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</si>
  <si>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</si>
  <si>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</si>
  <si>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</si>
  <si>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</si>
  <si>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</si>
  <si>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</si>
  <si>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</si>
  <si>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</si>
  <si>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</si>
  <si>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</si>
  <si>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</si>
  <si>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</si>
  <si>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</si>
  <si>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</si>
  <si>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</si>
  <si>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</si>
  <si>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</si>
  <si>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</si>
  <si>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</si>
  <si>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</si>
  <si>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</si>
  <si>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</si>
  <si>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>доходы</t>
  </si>
  <si>
    <t xml:space="preserve">подпункте 2. сумму    </t>
  </si>
  <si>
    <t>расходы</t>
  </si>
  <si>
    <t xml:space="preserve">подпункте 3. сумму    </t>
  </si>
  <si>
    <t>дефицит</t>
  </si>
  <si>
    <t xml:space="preserve">подпункте 4. сумму    </t>
  </si>
  <si>
    <t>источники</t>
  </si>
  <si>
    <t xml:space="preserve">(Расходы-субвенции)*15% </t>
  </si>
  <si>
    <t>50% собственных доходов</t>
  </si>
  <si>
    <t>Приложение 3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</si>
  <si>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</si>
  <si>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</si>
  <si>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</si>
  <si>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</si>
  <si>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</si>
  <si>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</si>
  <si>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</si>
  <si>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</si>
  <si>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</si>
  <si>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</si>
  <si>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</si>
  <si>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</si>
  <si>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</si>
  <si>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</si>
  <si>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</si>
  <si>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</si>
  <si>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</si>
  <si>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</si>
  <si>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</si>
  <si>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</si>
  <si>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</si>
  <si>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</si>
  <si>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</si>
  <si>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</si>
  <si>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</si>
  <si>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</si>
  <si>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</si>
  <si>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</si>
  <si>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</si>
  <si>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</si>
  <si>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</si>
  <si>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</si>
  <si>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</si>
  <si>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</si>
  <si>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</si>
  <si>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</si>
  <si>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</si>
  <si>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</si>
  <si>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Изменение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</si>
  <si>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</si>
  <si>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</si>
  <si>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</si>
  <si>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</si>
  <si>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</si>
  <si>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</si>
  <si>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4910084930</t>
  </si>
  <si>
    <t>49100849300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</si>
  <si>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</si>
  <si>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</si>
  <si>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(тыс.рублей)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</si>
  <si>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</si>
  <si>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</si>
  <si>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</si>
  <si>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</si>
  <si>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</si>
  <si>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</si>
  <si>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</si>
  <si>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</si>
  <si>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</si>
  <si>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</si>
  <si>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</si>
  <si>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</si>
  <si>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</si>
  <si>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</si>
  <si>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</si>
  <si>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</si>
  <si>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</si>
  <si>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</si>
  <si>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</si>
  <si>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</si>
  <si>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</si>
  <si>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</si>
  <si>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</si>
  <si>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</si>
  <si>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</si>
  <si>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</si>
  <si>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</si>
  <si>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</si>
  <si>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</si>
  <si>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</si>
  <si>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</si>
  <si>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Прочие региональные выплаты</t>
  </si>
  <si>
    <t>Прочие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</si>
  <si>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7620000000</t>
  </si>
  <si>
    <t>7620010210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</si>
  <si>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</si>
  <si>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</si>
  <si>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</si>
  <si>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</si>
  <si>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</si>
  <si>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</si>
  <si>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</si>
  <si>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</si>
  <si>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</si>
  <si>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</si>
  <si>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</si>
  <si>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</si>
  <si>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</si>
  <si>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</si>
  <si>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</si>
  <si>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</si>
  <si>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</si>
  <si>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</si>
  <si>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</si>
  <si>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</si>
  <si>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</si>
  <si>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</si>
  <si>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</si>
  <si>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Приложение 2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</si>
  <si>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</si>
  <si>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6)      Внести    изменения в приложение 9 «Ведомственная структура   расходов  сельского бюджета  на    2017   год»  к  решению   сельского  Совета депутатов   № 19-49 р. от  26.12.2016 г.  «О  бюджете Разъезженского сельсовета на 2017 год и плановый период 2018-2019 годов», изложив его в редакции согласно приложения 4 настоящего решения.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</si>
  <si>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год»  к  решению   сельского  Совета депутатов  № 19-49 р. от  26.12.2016 г.  «О  бюджете Разъезженского сельсовета на 2017 год и плановый период 2018-2019 годов», изложив его в редакции согласно приложения 5 настоящего решения.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</si>
  <si>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</si>
  <si>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</si>
  <si>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</si>
  <si>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</si>
  <si>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</si>
  <si>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</si>
  <si>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</si>
  <si>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Источники внутреннего финансирования дефицита 
 сельского бюджета на 2018 год</t>
  </si>
  <si>
    <t>от 22.12.2017 № 31-87 р.</t>
  </si>
  <si>
    <t>Распределение бюджетных ассигнований по разделам и подразделам бюджетной классификации расходов бюджетов Российской Федерации
на 2018 год</t>
  </si>
  <si>
    <t>ДОХОДЫ   СЕЛЬСКОГО БЮДЖЕТА    на  2018  год</t>
  </si>
  <si>
    <t>Ведомственная структура   расходов  сельского бюджета                                                                                        на    2018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</si>
  <si>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2018   год</t>
  </si>
  <si>
    <t>Сумма  на  год до изменения</t>
  </si>
  <si>
    <t>Доходы бюджета до изменения</t>
  </si>
  <si>
    <t>Сумма до изменения</t>
  </si>
  <si>
    <t>рег</t>
  </si>
  <si>
    <t xml:space="preserve">депутатов № 31-87 р. от 22.12.2017 г. </t>
  </si>
  <si>
    <t>«О  бюджете Разъезженского сельсовета на 2018 год и плановый период 2019-2020 годов»</t>
  </si>
  <si>
    <t xml:space="preserve">1)      Внести  изменения в решение сельского  Совета депутатов  № 31-87 р. от  22.12.2017 г.  «О  бюджете Разъезженского сельсовета на 2018 год и плановый период 2019-2020 годов», в пункте 1 "Основные характеристики  бюджета Разъезженского сельсовета  на 2018 г." : </t>
  </si>
  <si>
    <t xml:space="preserve">2)      Внести  изменения в решения  сельского  Совета депутатов  № 31-87 р. от  22.12.2017 г.  «О  бюджете Разъезженского сельсовета на 2018 год и плановый период 2019-2020 годов», в пункте 9: </t>
  </si>
  <si>
    <t>доходы скрыты</t>
  </si>
  <si>
    <t>здесь скрыто</t>
  </si>
  <si>
    <t>Приложение 4</t>
  </si>
  <si>
    <t>4920075090</t>
  </si>
  <si>
    <t>4920095090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</si>
  <si>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</si>
  <si>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3213,41 руб ост дор ф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</si>
  <si>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непрограмный расходов органов местного самоуправления Разъезженского сельсовета</t>
  </si>
  <si>
    <t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 государственными внебюджетными фондами в рамках непрограмных расходов местного самоуправления</t>
  </si>
  <si>
    <t>7610010470</t>
  </si>
  <si>
    <t>4)       Внести    изменения в приложение 3 «Главные администраторы  доходов    сельского  бюджета»  к  решению   сельского  Совета депутатов № 31-87р. от  22.12.2017 г.  «О  бюджете Разъезженского сельсовета на 2018 год и плановый период 2019-2020 годов», изложив его в редакции согласно приложения 2 настоящего решения.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</si>
  <si>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</si>
  <si>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</si>
  <si>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</si>
  <si>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ДРУГИЕ ОБЩЕГОСУДАРСТВЕННЫЕ ВОПРОСЫ</t>
  </si>
  <si>
    <t>0113</t>
  </si>
  <si>
    <t>Осуществление части полномочий органов местного самоуправления в части проведения общественных обсуждений, публичных слушаний и утверждения проектов правил землепользования и застройки сельских поселений в рамках не программных расходов администрации Разъезженского сельсовета</t>
  </si>
  <si>
    <t>Осуществление части полномочий органов местного самоуправления в части опубликования и утверждения местных нормативов градостроительного проектирования сельских поселений в рамках не программных расходов администрации Разъезженского сельсовета</t>
  </si>
  <si>
    <t>7610084940</t>
  </si>
  <si>
    <t>7610084950</t>
  </si>
  <si>
    <t>Другие общегосударственные доходы</t>
  </si>
  <si>
    <t>01 13</t>
  </si>
  <si>
    <t>3)       Внести    изменения в приложение 1 «Источники внутреннего финансирования дефицита сельского бюджета на 2018 г.»  к  решению   сельского  Совета депутатов № 31-87 р. от  22.12.2017 г.  «О  бюджете Разъезженского сельсовета на 2018 год и плановый период 2019-2020 годов», изложив его в редакции согласно приложения 1 настоящего решения.</t>
  </si>
  <si>
    <t>4)      Внести    изменения в приложение 5 «Доходы сельского бюджета на 2018 г.»  к  решению   сельского  Совета депутатов № 31-87 р. от  22.12.2017 г.  «О  бюджете Разъезженского сельсовета на 2018 год и плановый период 2019-2020 годов», изложив его в редакции согласно приложения 2 настоящего решения.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</si>
  <si>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</si>
  <si>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9)      Решение вступает в силу в день следующий за днем обнародования на территории Разъезженского сельсовета.</t>
  </si>
  <si>
    <t>5)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2018 год»  к  решению   сельского  Совета депутатов № 31-87 р. от 22.12.2017 г.  «О  бюджете Разъезженского сельсовета на 2018 год и плановый период 2019-2020 годов», изложив его в редакции согласно приложения 3 настоящего решения.</t>
  </si>
  <si>
    <t xml:space="preserve">6)      Внести  изменения в приложение 9 «Ведомственная структура   расходов  сельского бюджета  на    2018  год»  к  решению   сельского  Совета депутатов   № 31-87 р. от  22.12.2017 г.  «О  бюджете Разъезженского сельсовета на 2018 год и плановый период 2019-2020 годов», изложив его в редакции согласно приложения 4 настоящего решения. 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</si>
  <si>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2018   год»  к  решению   сельского  Совета депутатов  № 31-87 р. от  22.12.2017 г.  «О  бюджете Разъезженского сельсовета на 2018 год и плановый период 2019-2020 годов», изложив его в редакции согласно приложения 5 настоящего решения.</t>
  </si>
  <si>
    <r>
      <t xml:space="preserve">16.04.2018 год                     с. Разъезжее                      № 33-100 р </t>
    </r>
    <r>
      <rPr>
        <sz val="14"/>
        <rFont val="Times New Roman"/>
        <family val="1"/>
        <charset val="204"/>
      </rPr>
      <t xml:space="preserve">    </t>
    </r>
  </si>
  <si>
    <t>от 16.04.2018 № 33-100 р.</t>
  </si>
  <si>
    <t>от 16.04.2018 № 33-100р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</si>
</sst>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16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/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" fontId="2" fillId="0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4" fontId="13" fillId="0" borderId="0" xfId="0" applyNumberFormat="1" applyFont="1" applyFill="1" applyBorder="1"/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9" fillId="0" borderId="19" xfId="0" applyNumberFormat="1" applyFont="1" applyFill="1" applyBorder="1" applyAlignment="1">
      <alignment horizontal="center" vertical="center" wrapText="1" shrinkToFit="1"/>
    </xf>
    <xf numFmtId="49" fontId="9" fillId="0" borderId="4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justify" wrapText="1" shrinkToFit="1"/>
    </xf>
    <xf numFmtId="164" fontId="13" fillId="0" borderId="42" xfId="0" applyNumberFormat="1" applyFont="1" applyFill="1" applyBorder="1" applyAlignment="1">
      <alignment horizontal="right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64" fontId="3" fillId="0" borderId="43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164" fontId="2" fillId="0" borderId="43" xfId="0" applyNumberFormat="1" applyFont="1" applyFill="1" applyBorder="1" applyAlignment="1"/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64" fontId="3" fillId="0" borderId="43" xfId="37" applyNumberFormat="1" applyFont="1" applyFill="1" applyBorder="1" applyAlignment="1"/>
    <xf numFmtId="164" fontId="2" fillId="0" borderId="43" xfId="37" applyNumberFormat="1" applyFont="1" applyFill="1" applyBorder="1" applyAlignment="1"/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40" xfId="0" applyNumberFormat="1" applyFont="1" applyFill="1" applyBorder="1" applyAlignment="1"/>
    <xf numFmtId="164" fontId="13" fillId="0" borderId="13" xfId="0" applyNumberFormat="1" applyFont="1" applyFill="1" applyBorder="1" applyAlignment="1"/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43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43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164" fontId="16" fillId="0" borderId="0" xfId="0" applyNumberFormat="1" applyFont="1" applyFill="1"/>
    <xf numFmtId="0" fontId="1" fillId="0" borderId="0" xfId="0" applyFont="1" applyFill="1"/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right" vertical="center" wrapText="1"/>
    </xf>
    <xf numFmtId="164" fontId="2" fillId="0" borderId="42" xfId="0" applyNumberFormat="1" applyFont="1" applyFill="1" applyBorder="1" applyAlignment="1">
      <alignment horizontal="right" vertical="center" wrapText="1"/>
    </xf>
    <xf numFmtId="2" fontId="2" fillId="0" borderId="45" xfId="0" applyNumberFormat="1" applyFont="1" applyFill="1" applyBorder="1" applyAlignment="1">
      <alignment vertical="top" wrapText="1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164" fontId="18" fillId="0" borderId="15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4" fontId="3" fillId="0" borderId="50" xfId="0" applyNumberFormat="1" applyFont="1" applyFill="1" applyBorder="1" applyAlignment="1"/>
    <xf numFmtId="164" fontId="3" fillId="0" borderId="49" xfId="0" applyNumberFormat="1" applyFont="1" applyFill="1" applyBorder="1" applyAlignment="1"/>
    <xf numFmtId="164" fontId="3" fillId="0" borderId="51" xfId="0" applyNumberFormat="1" applyFont="1" applyFill="1" applyBorder="1" applyAlignment="1"/>
    <xf numFmtId="164" fontId="13" fillId="0" borderId="52" xfId="0" applyNumberFormat="1" applyFont="1" applyFill="1" applyBorder="1" applyAlignment="1"/>
    <xf numFmtId="164" fontId="13" fillId="0" borderId="53" xfId="0" applyNumberFormat="1" applyFont="1" applyFill="1" applyBorder="1" applyAlignment="1"/>
    <xf numFmtId="0" fontId="41" fillId="0" borderId="0" xfId="0" applyFont="1" applyFill="1"/>
    <xf numFmtId="0" fontId="42" fillId="0" borderId="0" xfId="0" applyFont="1" applyFill="1"/>
    <xf numFmtId="164" fontId="42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 horizontal="center" wrapText="1"/>
    </xf>
    <xf numFmtId="164" fontId="42" fillId="0" borderId="0" xfId="0" applyNumberFormat="1" applyFont="1" applyFill="1" applyAlignment="1">
      <alignment vertical="top" wrapText="1"/>
    </xf>
    <xf numFmtId="4" fontId="42" fillId="0" borderId="0" xfId="0" applyNumberFormat="1" applyFont="1" applyFill="1" applyAlignment="1">
      <alignment horizontal="center" vertical="top" wrapText="1"/>
    </xf>
    <xf numFmtId="164" fontId="2" fillId="0" borderId="32" xfId="0" applyNumberFormat="1" applyFont="1" applyFill="1" applyBorder="1" applyAlignment="1">
      <alignment horizontal="right" vertical="center" wrapText="1"/>
    </xf>
    <xf numFmtId="164" fontId="2" fillId="0" borderId="31" xfId="0" applyNumberFormat="1" applyFont="1" applyFill="1" applyBorder="1" applyAlignment="1">
      <alignment horizontal="right" vertical="center" wrapText="1"/>
    </xf>
    <xf numFmtId="164" fontId="2" fillId="0" borderId="55" xfId="0" applyNumberFormat="1" applyFont="1" applyFill="1" applyBorder="1" applyAlignment="1">
      <alignment horizontal="right" vertical="center" wrapText="1"/>
    </xf>
    <xf numFmtId="164" fontId="3" fillId="0" borderId="56" xfId="0" applyNumberFormat="1" applyFont="1" applyFill="1" applyBorder="1" applyAlignment="1">
      <alignment vertical="center"/>
    </xf>
    <xf numFmtId="0" fontId="9" fillId="0" borderId="58" xfId="0" applyFont="1" applyFill="1" applyBorder="1" applyAlignment="1">
      <alignment horizontal="center" vertical="center"/>
    </xf>
    <xf numFmtId="164" fontId="3" fillId="0" borderId="56" xfId="0" applyNumberFormat="1" applyFont="1" applyFill="1" applyBorder="1" applyAlignment="1">
      <alignment horizontal="right" vertical="center" wrapText="1"/>
    </xf>
    <xf numFmtId="164" fontId="3" fillId="0" borderId="31" xfId="0" applyNumberFormat="1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vertical="center"/>
    </xf>
    <xf numFmtId="165" fontId="2" fillId="0" borderId="32" xfId="0" applyNumberFormat="1" applyFont="1" applyFill="1" applyBorder="1" applyAlignment="1">
      <alignment vertical="center"/>
    </xf>
    <xf numFmtId="3" fontId="9" fillId="0" borderId="4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9" fillId="0" borderId="61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vertical="center"/>
    </xf>
    <xf numFmtId="164" fontId="2" fillId="0" borderId="20" xfId="0" applyNumberFormat="1" applyFont="1" applyFill="1" applyBorder="1"/>
    <xf numFmtId="164" fontId="3" fillId="0" borderId="63" xfId="0" applyNumberFormat="1" applyFont="1" applyFill="1" applyBorder="1" applyAlignment="1">
      <alignment horizontal="right" vertical="center" wrapText="1"/>
    </xf>
    <xf numFmtId="0" fontId="9" fillId="0" borderId="66" xfId="0" applyFont="1" applyFill="1" applyBorder="1" applyAlignment="1">
      <alignment horizontal="center" vertical="center"/>
    </xf>
    <xf numFmtId="164" fontId="3" fillId="0" borderId="67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0" fontId="2" fillId="0" borderId="69" xfId="0" applyFont="1" applyFill="1" applyBorder="1"/>
    <xf numFmtId="0" fontId="2" fillId="0" borderId="65" xfId="0" applyFont="1" applyFill="1" applyBorder="1"/>
    <xf numFmtId="164" fontId="3" fillId="0" borderId="11" xfId="0" applyNumberFormat="1" applyFont="1" applyFill="1" applyBorder="1" applyAlignment="1">
      <alignment vertical="center"/>
    </xf>
    <xf numFmtId="0" fontId="2" fillId="0" borderId="70" xfId="0" applyFont="1" applyFill="1" applyBorder="1"/>
    <xf numFmtId="164" fontId="3" fillId="0" borderId="7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72" xfId="0" applyFont="1" applyFill="1" applyBorder="1" applyAlignment="1">
      <alignment horizontal="center" vertical="center" wrapText="1" shrinkToFit="1"/>
    </xf>
    <xf numFmtId="49" fontId="2" fillId="0" borderId="73" xfId="0" applyNumberFormat="1" applyFont="1" applyFill="1" applyBorder="1" applyAlignment="1">
      <alignment horizontal="center" vertical="center" wrapText="1" shrinkToFit="1"/>
    </xf>
    <xf numFmtId="49" fontId="2" fillId="0" borderId="74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61" xfId="0" applyNumberFormat="1" applyFont="1" applyFill="1" applyBorder="1" applyAlignment="1">
      <alignment horizontal="center" wrapText="1" shrinkToFit="1"/>
    </xf>
    <xf numFmtId="3" fontId="9" fillId="0" borderId="21" xfId="0" applyNumberFormat="1" applyFont="1" applyFill="1" applyBorder="1" applyAlignment="1">
      <alignment horizontal="center" wrapText="1" shrinkToFit="1"/>
    </xf>
    <xf numFmtId="0" fontId="9" fillId="0" borderId="21" xfId="0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75" xfId="0" applyNumberFormat="1" applyFont="1" applyBorder="1" applyAlignment="1">
      <alignment vertical="top" wrapText="1"/>
    </xf>
    <xf numFmtId="164" fontId="6" fillId="0" borderId="21" xfId="0" applyNumberFormat="1" applyFont="1" applyFill="1" applyBorder="1"/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Fill="1" applyBorder="1"/>
    <xf numFmtId="164" fontId="5" fillId="0" borderId="79" xfId="0" applyNumberFormat="1" applyFont="1" applyFill="1" applyBorder="1"/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2" fontId="2" fillId="0" borderId="10" xfId="0" applyNumberFormat="1" applyFont="1" applyFill="1" applyBorder="1" applyAlignment="1">
      <alignment vertical="center" wrapText="1"/>
    </xf>
    <xf numFmtId="164" fontId="2" fillId="0" borderId="81" xfId="0" applyNumberFormat="1" applyFont="1" applyFill="1" applyBorder="1" applyAlignment="1">
      <alignment horizontal="right" vertical="center" wrapText="1"/>
    </xf>
    <xf numFmtId="49" fontId="2" fillId="0" borderId="82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2" fontId="2" fillId="0" borderId="77" xfId="0" applyNumberFormat="1" applyFont="1" applyFill="1" applyBorder="1" applyAlignment="1">
      <alignment vertical="top" wrapText="1"/>
    </xf>
    <xf numFmtId="49" fontId="2" fillId="0" borderId="77" xfId="0" applyNumberFormat="1" applyFont="1" applyFill="1" applyBorder="1" applyAlignment="1">
      <alignment horizontal="center" vertical="center" wrapText="1"/>
    </xf>
    <xf numFmtId="164" fontId="2" fillId="0" borderId="83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5" fontId="2" fillId="0" borderId="17" xfId="0" applyNumberFormat="1" applyFont="1" applyFill="1" applyBorder="1"/>
    <xf numFmtId="164" fontId="2" fillId="0" borderId="84" xfId="0" applyNumberFormat="1" applyFont="1" applyFill="1" applyBorder="1" applyAlignment="1">
      <alignment horizontal="right" vertical="center" wrapText="1"/>
    </xf>
    <xf numFmtId="165" fontId="2" fillId="0" borderId="69" xfId="0" applyNumberFormat="1" applyFont="1" applyFill="1" applyBorder="1"/>
    <xf numFmtId="2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164" fontId="3" fillId="0" borderId="86" xfId="0" applyNumberFormat="1" applyFont="1" applyFill="1" applyBorder="1" applyAlignment="1">
      <alignment horizontal="right" vertical="center" wrapText="1"/>
    </xf>
    <xf numFmtId="164" fontId="2" fillId="0" borderId="25" xfId="0" applyNumberFormat="1" applyFont="1" applyFill="1" applyBorder="1" applyAlignment="1">
      <alignment vertical="center"/>
    </xf>
    <xf numFmtId="164" fontId="2" fillId="0" borderId="83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164" fontId="3" fillId="0" borderId="86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horizontal="right" vertical="center" wrapText="1"/>
    </xf>
    <xf numFmtId="164" fontId="2" fillId="0" borderId="83" xfId="0" applyNumberFormat="1" applyFont="1" applyFill="1" applyBorder="1"/>
    <xf numFmtId="164" fontId="2" fillId="0" borderId="43" xfId="0" applyNumberFormat="1" applyFont="1" applyFill="1" applyBorder="1"/>
    <xf numFmtId="164" fontId="3" fillId="0" borderId="43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164" fontId="3" fillId="0" borderId="48" xfId="0" applyNumberFormat="1" applyFont="1" applyFill="1" applyBorder="1" applyAlignment="1">
      <alignment horizontal="right" vertical="center" wrapText="1"/>
    </xf>
    <xf numFmtId="0" fontId="9" fillId="0" borderId="41" xfId="0" applyFont="1" applyFill="1" applyBorder="1" applyAlignment="1">
      <alignment horizontal="center" vertical="top" wrapText="1"/>
    </xf>
    <xf numFmtId="164" fontId="4" fillId="0" borderId="43" xfId="0" applyNumberFormat="1" applyFont="1" applyFill="1" applyBorder="1" applyAlignment="1">
      <alignment horizontal="center" vertical="center" wrapText="1"/>
    </xf>
    <xf numFmtId="164" fontId="18" fillId="0" borderId="43" xfId="0" applyNumberFormat="1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5" fontId="2" fillId="0" borderId="65" xfId="0" applyNumberFormat="1" applyFont="1" applyFill="1" applyBorder="1"/>
    <xf numFmtId="0" fontId="16" fillId="0" borderId="65" xfId="0" applyFon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164" fontId="2" fillId="0" borderId="83" xfId="0" applyNumberFormat="1" applyFont="1" applyFill="1" applyBorder="1" applyAlignment="1">
      <alignment horizontal="right" vertical="center"/>
    </xf>
    <xf numFmtId="165" fontId="2" fillId="0" borderId="69" xfId="0" applyNumberFormat="1" applyFont="1" applyFill="1" applyBorder="1" applyAlignment="1">
      <alignment vertical="center"/>
    </xf>
    <xf numFmtId="164" fontId="13" fillId="0" borderId="89" xfId="0" applyNumberFormat="1" applyFont="1" applyFill="1" applyBorder="1" applyAlignment="1">
      <alignment horizontal="right"/>
    </xf>
    <xf numFmtId="164" fontId="3" fillId="0" borderId="90" xfId="0" applyNumberFormat="1" applyFont="1" applyFill="1" applyBorder="1" applyAlignment="1"/>
    <xf numFmtId="0" fontId="0" fillId="0" borderId="0" xfId="0" applyFont="1" applyFill="1"/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 vertical="top" wrapText="1"/>
    </xf>
    <xf numFmtId="1" fontId="40" fillId="0" borderId="12" xfId="43" applyNumberFormat="1" applyFont="1" applyFill="1" applyBorder="1" applyAlignment="1" applyProtection="1">
      <alignment horizontal="center" wrapText="1"/>
    </xf>
    <xf numFmtId="0" fontId="16" fillId="0" borderId="0" xfId="0" applyFont="1" applyFill="1"/>
    <xf numFmtId="0" fontId="16" fillId="0" borderId="0" xfId="0" applyFont="1" applyFill="1"/>
    <xf numFmtId="164" fontId="18" fillId="0" borderId="75" xfId="0" applyNumberFormat="1" applyFont="1" applyFill="1" applyBorder="1" applyAlignment="1">
      <alignment horizontal="center" vertical="center" wrapText="1"/>
    </xf>
    <xf numFmtId="0" fontId="0" fillId="0" borderId="65" xfId="0" applyFill="1" applyBorder="1"/>
    <xf numFmtId="164" fontId="13" fillId="0" borderId="67" xfId="0" applyNumberFormat="1" applyFont="1" applyFill="1" applyBorder="1" applyAlignment="1">
      <alignment horizontal="right"/>
    </xf>
    <xf numFmtId="164" fontId="3" fillId="0" borderId="96" xfId="0" applyNumberFormat="1" applyFont="1" applyFill="1" applyBorder="1"/>
    <xf numFmtId="164" fontId="3" fillId="0" borderId="97" xfId="0" applyNumberFormat="1" applyFont="1" applyFill="1" applyBorder="1"/>
    <xf numFmtId="164" fontId="2" fillId="0" borderId="96" xfId="0" applyNumberFormat="1" applyFont="1" applyFill="1" applyBorder="1"/>
    <xf numFmtId="164" fontId="2" fillId="0" borderId="98" xfId="0" applyNumberFormat="1" applyFont="1" applyFill="1" applyBorder="1"/>
    <xf numFmtId="164" fontId="2" fillId="0" borderId="97" xfId="0" applyNumberFormat="1" applyFont="1" applyFill="1" applyBorder="1"/>
    <xf numFmtId="164" fontId="3" fillId="0" borderId="99" xfId="0" applyNumberFormat="1" applyFont="1" applyFill="1" applyBorder="1"/>
    <xf numFmtId="164" fontId="2" fillId="0" borderId="99" xfId="0" applyNumberFormat="1" applyFont="1" applyFill="1" applyBorder="1"/>
    <xf numFmtId="164" fontId="3" fillId="0" borderId="68" xfId="0" applyNumberFormat="1" applyFont="1" applyFill="1" applyBorder="1" applyAlignment="1"/>
    <xf numFmtId="164" fontId="3" fillId="0" borderId="96" xfId="37" applyNumberFormat="1" applyFont="1" applyFill="1" applyBorder="1"/>
    <xf numFmtId="164" fontId="3" fillId="0" borderId="97" xfId="37" applyNumberFormat="1" applyFont="1" applyFill="1" applyBorder="1"/>
    <xf numFmtId="164" fontId="2" fillId="0" borderId="96" xfId="37" applyNumberFormat="1" applyFont="1" applyFill="1" applyBorder="1"/>
    <xf numFmtId="164" fontId="2" fillId="0" borderId="96" xfId="0" applyNumberFormat="1" applyFont="1" applyFill="1" applyBorder="1" applyAlignment="1">
      <alignment wrapText="1"/>
    </xf>
    <xf numFmtId="164" fontId="3" fillId="0" borderId="97" xfId="0" applyNumberFormat="1" applyFont="1" applyFill="1" applyBorder="1" applyAlignment="1">
      <alignment wrapText="1"/>
    </xf>
    <xf numFmtId="164" fontId="3" fillId="0" borderId="96" xfId="0" applyNumberFormat="1" applyFont="1" applyFill="1" applyBorder="1" applyAlignment="1">
      <alignment wrapText="1"/>
    </xf>
    <xf numFmtId="164" fontId="3" fillId="0" borderId="90" xfId="0" applyNumberFormat="1" applyFont="1" applyFill="1" applyBorder="1"/>
    <xf numFmtId="164" fontId="2" fillId="0" borderId="100" xfId="0" applyNumberFormat="1" applyFont="1" applyFill="1" applyBorder="1"/>
    <xf numFmtId="164" fontId="2" fillId="0" borderId="101" xfId="0" applyNumberFormat="1" applyFont="1" applyFill="1" applyBorder="1" applyAlignment="1">
      <alignment horizontal="center" vertical="center" wrapText="1" shrinkToFit="1"/>
    </xf>
    <xf numFmtId="164" fontId="2" fillId="0" borderId="102" xfId="0" applyNumberFormat="1" applyFont="1" applyFill="1" applyBorder="1" applyAlignment="1">
      <alignment horizontal="center" vertical="center" wrapText="1" shrinkToFit="1"/>
    </xf>
    <xf numFmtId="0" fontId="9" fillId="0" borderId="97" xfId="0" applyFont="1" applyFill="1" applyBorder="1" applyAlignment="1">
      <alignment horizontal="center" wrapText="1" shrinkToFit="1"/>
    </xf>
    <xf numFmtId="164" fontId="6" fillId="0" borderId="97" xfId="0" applyNumberFormat="1" applyFont="1" applyFill="1" applyBorder="1"/>
    <xf numFmtId="164" fontId="4" fillId="0" borderId="97" xfId="0" applyNumberFormat="1" applyFont="1" applyFill="1" applyBorder="1"/>
    <xf numFmtId="164" fontId="5" fillId="0" borderId="103" xfId="0" applyNumberFormat="1" applyFont="1" applyFill="1" applyBorder="1"/>
    <xf numFmtId="164" fontId="3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164" fontId="3" fillId="0" borderId="11" xfId="0" applyNumberFormat="1" applyFont="1" applyFill="1" applyBorder="1" applyAlignment="1">
      <alignment horizontal="right" vertical="center" wrapText="1"/>
    </xf>
    <xf numFmtId="164" fontId="2" fillId="0" borderId="80" xfId="0" applyNumberFormat="1" applyFont="1" applyFill="1" applyBorder="1" applyAlignment="1">
      <alignment horizontal="right" vertical="center" wrapText="1"/>
    </xf>
    <xf numFmtId="0" fontId="2" fillId="0" borderId="54" xfId="0" applyFont="1" applyFill="1" applyBorder="1" applyAlignment="1">
      <alignment vertical="center"/>
    </xf>
    <xf numFmtId="165" fontId="2" fillId="0" borderId="54" xfId="0" applyNumberFormat="1" applyFont="1" applyFill="1" applyBorder="1" applyAlignment="1">
      <alignment vertical="center"/>
    </xf>
    <xf numFmtId="164" fontId="2" fillId="0" borderId="56" xfId="0" applyNumberFormat="1" applyFont="1" applyFill="1" applyBorder="1" applyAlignment="1">
      <alignment horizontal="right" vertical="center" wrapText="1"/>
    </xf>
    <xf numFmtId="0" fontId="2" fillId="0" borderId="59" xfId="0" applyFont="1" applyFill="1" applyBorder="1" applyAlignment="1">
      <alignment vertical="center"/>
    </xf>
    <xf numFmtId="164" fontId="2" fillId="0" borderId="84" xfId="0" applyNumberFormat="1" applyFont="1" applyFill="1" applyBorder="1" applyAlignment="1">
      <alignment vertical="center"/>
    </xf>
    <xf numFmtId="0" fontId="16" fillId="0" borderId="0" xfId="0" applyFont="1" applyFill="1"/>
    <xf numFmtId="0" fontId="16" fillId="0" borderId="0" xfId="0" applyFont="1" applyFill="1"/>
    <xf numFmtId="165" fontId="14" fillId="0" borderId="55" xfId="0" applyNumberFormat="1" applyFont="1" applyFill="1" applyBorder="1"/>
    <xf numFmtId="165" fontId="0" fillId="0" borderId="43" xfId="0" applyNumberFormat="1" applyFill="1" applyBorder="1"/>
    <xf numFmtId="165" fontId="0" fillId="0" borderId="104" xfId="0" applyNumberFormat="1" applyFill="1" applyBorder="1"/>
    <xf numFmtId="165" fontId="0" fillId="0" borderId="55" xfId="0" applyNumberFormat="1" applyFill="1" applyBorder="1"/>
    <xf numFmtId="0" fontId="16" fillId="0" borderId="0" xfId="0" applyFont="1" applyFill="1"/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16" fillId="0" borderId="0" xfId="0" applyFont="1" applyFill="1"/>
    <xf numFmtId="164" fontId="3" fillId="0" borderId="25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0" fontId="16" fillId="24" borderId="0" xfId="0" applyFont="1" applyFill="1" applyBorder="1"/>
    <xf numFmtId="0" fontId="45" fillId="24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/>
    </xf>
    <xf numFmtId="0" fontId="16" fillId="0" borderId="0" xfId="0" applyFont="1" applyFill="1"/>
    <xf numFmtId="0" fontId="16" fillId="25" borderId="0" xfId="0" applyFont="1" applyFill="1"/>
    <xf numFmtId="4" fontId="2" fillId="24" borderId="0" xfId="0" applyNumberFormat="1" applyFont="1" applyFill="1" applyBorder="1" applyAlignment="1">
      <alignment horizontal="right" vertical="center" wrapText="1"/>
    </xf>
    <xf numFmtId="0" fontId="2" fillId="0" borderId="69" xfId="0" applyFont="1" applyFill="1" applyBorder="1" applyAlignment="1">
      <alignment vertical="center"/>
    </xf>
    <xf numFmtId="165" fontId="2" fillId="0" borderId="11" xfId="0" applyNumberFormat="1" applyFont="1" applyFill="1" applyBorder="1"/>
    <xf numFmtId="0" fontId="1" fillId="0" borderId="65" xfId="0" applyFont="1" applyFill="1" applyBorder="1"/>
    <xf numFmtId="165" fontId="2" fillId="0" borderId="12" xfId="0" applyNumberFormat="1" applyFont="1" applyFill="1" applyBorder="1"/>
    <xf numFmtId="165" fontId="2" fillId="0" borderId="43" xfId="0" applyNumberFormat="1" applyFont="1" applyFill="1" applyBorder="1" applyAlignment="1">
      <alignment horizontal="right" vertical="center"/>
    </xf>
    <xf numFmtId="164" fontId="2" fillId="0" borderId="62" xfId="0" applyNumberFormat="1" applyFont="1" applyFill="1" applyBorder="1" applyAlignment="1">
      <alignment horizontal="right" vertical="center" wrapText="1"/>
    </xf>
    <xf numFmtId="165" fontId="2" fillId="0" borderId="55" xfId="0" applyNumberFormat="1" applyFont="1" applyFill="1" applyBorder="1" applyAlignment="1">
      <alignment horizontal="right" vertical="center"/>
    </xf>
    <xf numFmtId="0" fontId="16" fillId="0" borderId="0" xfId="0" applyFont="1" applyFill="1"/>
    <xf numFmtId="164" fontId="3" fillId="0" borderId="105" xfId="0" applyNumberFormat="1" applyFont="1" applyFill="1" applyBorder="1" applyAlignment="1">
      <alignment horizontal="right" vertical="center" wrapText="1"/>
    </xf>
    <xf numFmtId="164" fontId="2" fillId="0" borderId="105" xfId="0" applyNumberFormat="1" applyFont="1" applyFill="1" applyBorder="1" applyAlignment="1">
      <alignment horizontal="right" vertical="center" wrapText="1"/>
    </xf>
    <xf numFmtId="165" fontId="3" fillId="0" borderId="32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2" fillId="0" borderId="25" xfId="0" applyNumberFormat="1" applyFont="1" applyFill="1" applyBorder="1"/>
    <xf numFmtId="164" fontId="2" fillId="0" borderId="31" xfId="0" applyNumberFormat="1" applyFont="1" applyFill="1" applyBorder="1"/>
    <xf numFmtId="3" fontId="9" fillId="0" borderId="95" xfId="0" applyNumberFormat="1" applyFont="1" applyFill="1" applyBorder="1" applyAlignment="1">
      <alignment horizontal="center"/>
    </xf>
    <xf numFmtId="3" fontId="9" fillId="0" borderId="94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1" fillId="0" borderId="22" xfId="0" applyFont="1" applyFill="1" applyBorder="1" applyAlignment="1"/>
    <xf numFmtId="0" fontId="5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justify"/>
    </xf>
    <xf numFmtId="0" fontId="42" fillId="0" borderId="0" xfId="0" applyFont="1" applyFill="1" applyAlignment="1"/>
    <xf numFmtId="0" fontId="42" fillId="0" borderId="0" xfId="0" applyFont="1" applyFill="1" applyAlignment="1">
      <alignment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justify" wrapText="1"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vertical="top" wrapText="1"/>
    </xf>
    <xf numFmtId="49" fontId="5" fillId="0" borderId="76" xfId="0" applyNumberFormat="1" applyFont="1" applyBorder="1" applyAlignment="1">
      <alignment horizontal="left"/>
    </xf>
    <xf numFmtId="49" fontId="5" fillId="0" borderId="77" xfId="0" applyNumberFormat="1" applyFont="1" applyBorder="1" applyAlignment="1">
      <alignment horizontal="left"/>
    </xf>
    <xf numFmtId="49" fontId="5" fillId="0" borderId="78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164" fontId="2" fillId="0" borderId="22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164" fontId="10" fillId="0" borderId="92" xfId="0" applyNumberFormat="1" applyFont="1" applyFill="1" applyBorder="1" applyAlignment="1">
      <alignment horizontal="center" vertical="center" wrapText="1"/>
    </xf>
    <xf numFmtId="164" fontId="10" fillId="0" borderId="93" xfId="0" applyNumberFormat="1" applyFont="1" applyFill="1" applyBorder="1" applyAlignment="1">
      <alignment horizontal="center" vertical="center" wrapText="1"/>
    </xf>
    <xf numFmtId="164" fontId="10" fillId="0" borderId="87" xfId="0" applyNumberFormat="1" applyFont="1" applyFill="1" applyBorder="1" applyAlignment="1">
      <alignment horizontal="center" vertical="center" wrapText="1"/>
    </xf>
    <xf numFmtId="164" fontId="10" fillId="0" borderId="85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31" xfId="0" applyFont="1" applyFill="1" applyBorder="1" applyAlignment="1">
      <alignment horizontal="right" vertical="top" wrapText="1"/>
    </xf>
    <xf numFmtId="0" fontId="12" fillId="0" borderId="32" xfId="0" applyFont="1" applyFill="1" applyBorder="1" applyAlignment="1">
      <alignment horizontal="right" vertical="top" wrapText="1"/>
    </xf>
    <xf numFmtId="0" fontId="3" fillId="0" borderId="35" xfId="0" applyNumberFormat="1" applyFont="1" applyFill="1" applyBorder="1" applyAlignment="1">
      <alignment horizontal="center" wrapText="1" shrinkToFit="1"/>
    </xf>
    <xf numFmtId="0" fontId="3" fillId="0" borderId="36" xfId="0" applyNumberFormat="1" applyFont="1" applyFill="1" applyBorder="1" applyAlignment="1">
      <alignment horizontal="center" wrapText="1" shrinkToFit="1"/>
    </xf>
    <xf numFmtId="0" fontId="3" fillId="0" borderId="44" xfId="0" applyNumberFormat="1" applyFont="1" applyFill="1" applyBorder="1" applyAlignment="1">
      <alignment horizontal="center" wrapText="1" shrinkToFit="1"/>
    </xf>
    <xf numFmtId="0" fontId="12" fillId="0" borderId="28" xfId="0" applyFont="1" applyFill="1" applyBorder="1" applyAlignment="1">
      <alignment horizontal="right" vertical="top" wrapText="1"/>
    </xf>
    <xf numFmtId="0" fontId="12" fillId="0" borderId="29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0" fontId="10" fillId="0" borderId="33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0" fillId="0" borderId="34" xfId="0" quotePrefix="1" applyNumberFormat="1" applyFont="1" applyFill="1" applyBorder="1" applyAlignment="1">
      <alignment horizontal="center" vertical="center" wrapText="1"/>
    </xf>
    <xf numFmtId="0" fontId="10" fillId="0" borderId="34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2" xfId="0" applyFont="1" applyFill="1" applyBorder="1" applyAlignment="1">
      <alignment horizontal="right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 wrapText="1"/>
    </xf>
    <xf numFmtId="164" fontId="16" fillId="0" borderId="22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/>
    </xf>
    <xf numFmtId="0" fontId="16" fillId="0" borderId="0" xfId="0" applyFont="1" applyFill="1"/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4"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view="pageBreakPreview" topLeftCell="A9" zoomScaleNormal="100" zoomScaleSheetLayoutView="100" workbookViewId="0">
      <selection activeCell="A11" sqref="A11:I11"/>
    </sheetView>
  </sheetViews>
  <sheetFormatPr defaultRowHeight="19.5" x14ac:dyDescent="0.35"/>
  <cols>
    <col min="1" max="1" width="5" style="134" customWidth="1"/>
    <col min="2" max="2" width="17.7109375" style="134" customWidth="1"/>
    <col min="3" max="3" width="9.140625" style="134"/>
    <col min="4" max="4" width="10.5703125" style="134" customWidth="1"/>
    <col min="5" max="5" width="10.28515625" style="134" customWidth="1"/>
    <col min="6" max="6" width="7.7109375" style="134" customWidth="1"/>
    <col min="7" max="7" width="9.140625" style="134"/>
    <col min="8" max="8" width="12.140625" style="134" customWidth="1"/>
    <col min="9" max="9" width="11.7109375" style="134" customWidth="1"/>
    <col min="10" max="10" width="9.140625" style="134"/>
    <col min="11" max="11" width="10" style="134" customWidth="1"/>
    <col min="12" max="16384" width="9.140625" style="134"/>
  </cols>
  <sheetData>
    <row r="1" spans="1:9" ht="23.25" customHeight="1" x14ac:dyDescent="0.35">
      <c r="H1" s="338"/>
      <c r="I1" s="338"/>
    </row>
    <row r="2" spans="1:9" ht="19.5" customHeight="1" x14ac:dyDescent="0.35">
      <c r="A2" s="320" t="s">
        <v>181</v>
      </c>
      <c r="B2" s="321"/>
      <c r="C2" s="321"/>
      <c r="D2" s="321"/>
      <c r="E2" s="321"/>
      <c r="F2" s="321"/>
      <c r="G2" s="321"/>
      <c r="H2" s="321"/>
      <c r="I2" s="321"/>
    </row>
    <row r="3" spans="1:9" ht="6" customHeight="1" x14ac:dyDescent="0.35">
      <c r="A3" s="320"/>
      <c r="B3" s="321"/>
      <c r="C3" s="321"/>
      <c r="D3" s="321"/>
      <c r="E3" s="321"/>
      <c r="F3" s="321"/>
      <c r="G3" s="321"/>
      <c r="H3" s="321"/>
      <c r="I3" s="321"/>
    </row>
    <row r="4" spans="1:9" ht="18" customHeight="1" x14ac:dyDescent="0.35">
      <c r="A4" s="320" t="s">
        <v>182</v>
      </c>
      <c r="B4" s="321"/>
      <c r="C4" s="321"/>
      <c r="D4" s="321"/>
      <c r="E4" s="321"/>
      <c r="F4" s="321"/>
      <c r="G4" s="321"/>
      <c r="H4" s="321"/>
      <c r="I4" s="321"/>
    </row>
    <row r="5" spans="1:9" ht="5.25" customHeight="1" x14ac:dyDescent="0.35">
      <c r="A5" s="239"/>
      <c r="B5" s="240"/>
      <c r="C5" s="240"/>
      <c r="D5" s="240"/>
      <c r="E5" s="240"/>
      <c r="F5" s="240"/>
      <c r="G5" s="240"/>
      <c r="H5" s="240"/>
      <c r="I5" s="240"/>
    </row>
    <row r="6" spans="1:9" ht="18.75" customHeight="1" thickBot="1" x14ac:dyDescent="0.4">
      <c r="A6" s="323" t="s">
        <v>183</v>
      </c>
      <c r="B6" s="324"/>
      <c r="C6" s="324"/>
      <c r="D6" s="324"/>
      <c r="E6" s="324"/>
      <c r="F6" s="324"/>
      <c r="G6" s="324"/>
      <c r="H6" s="324"/>
      <c r="I6" s="324"/>
    </row>
    <row r="7" spans="1:9" ht="35.25" customHeight="1" x14ac:dyDescent="0.35">
      <c r="A7" s="319" t="s">
        <v>242</v>
      </c>
      <c r="B7" s="319"/>
      <c r="C7" s="319"/>
      <c r="D7" s="319"/>
      <c r="E7" s="319"/>
      <c r="F7" s="319"/>
      <c r="G7" s="319"/>
      <c r="H7" s="319"/>
      <c r="I7" s="319"/>
    </row>
    <row r="8" spans="1:9" x14ac:dyDescent="0.35">
      <c r="A8" s="239"/>
      <c r="B8" s="240"/>
      <c r="C8" s="240"/>
      <c r="D8" s="240"/>
      <c r="E8" s="240"/>
      <c r="F8" s="240"/>
      <c r="G8" s="240"/>
      <c r="H8" s="240"/>
      <c r="I8" s="240"/>
    </row>
    <row r="9" spans="1:9" ht="22.5" customHeight="1" x14ac:dyDescent="0.35">
      <c r="A9" s="320" t="s">
        <v>184</v>
      </c>
      <c r="B9" s="321"/>
      <c r="C9" s="321"/>
      <c r="D9" s="321"/>
      <c r="E9" s="321"/>
      <c r="F9" s="321"/>
      <c r="G9" s="321"/>
      <c r="H9" s="321"/>
      <c r="I9" s="321"/>
    </row>
    <row r="10" spans="1:9" ht="11.25" customHeight="1" x14ac:dyDescent="0.35">
      <c r="A10" s="320"/>
      <c r="B10" s="321"/>
      <c r="C10" s="321"/>
      <c r="D10" s="321"/>
      <c r="E10" s="321"/>
      <c r="F10" s="321"/>
      <c r="G10" s="321"/>
      <c r="H10" s="321"/>
      <c r="I10" s="321"/>
    </row>
    <row r="11" spans="1:9" ht="18" customHeight="1" x14ac:dyDescent="0.35">
      <c r="A11" s="320" t="s">
        <v>361</v>
      </c>
      <c r="B11" s="322"/>
      <c r="C11" s="322"/>
      <c r="D11" s="322"/>
      <c r="E11" s="322"/>
      <c r="F11" s="322"/>
      <c r="G11" s="322"/>
      <c r="H11" s="322"/>
      <c r="I11" s="322"/>
    </row>
    <row r="12" spans="1:9" x14ac:dyDescent="0.35">
      <c r="A12" s="330"/>
      <c r="B12" s="321"/>
      <c r="C12" s="321"/>
      <c r="D12" s="321"/>
      <c r="E12" s="321"/>
      <c r="F12" s="321"/>
      <c r="G12" s="321"/>
      <c r="H12" s="321"/>
      <c r="I12" s="321"/>
    </row>
    <row r="13" spans="1:9" x14ac:dyDescent="0.35">
      <c r="A13" s="331" t="s">
        <v>202</v>
      </c>
      <c r="B13" s="321"/>
      <c r="C13" s="321"/>
      <c r="D13" s="321"/>
      <c r="E13" s="321"/>
      <c r="F13" s="321"/>
    </row>
    <row r="14" spans="1:9" x14ac:dyDescent="0.35">
      <c r="A14" s="331" t="s">
        <v>185</v>
      </c>
      <c r="B14" s="321"/>
      <c r="C14" s="321"/>
      <c r="D14" s="321"/>
      <c r="E14" s="321"/>
      <c r="F14" s="321"/>
    </row>
    <row r="15" spans="1:9" x14ac:dyDescent="0.35">
      <c r="A15" s="331" t="s">
        <v>328</v>
      </c>
      <c r="B15" s="321"/>
      <c r="C15" s="321"/>
      <c r="D15" s="321"/>
      <c r="E15" s="321"/>
      <c r="F15" s="321"/>
    </row>
    <row r="16" spans="1:9" ht="39.75" customHeight="1" x14ac:dyDescent="0.35">
      <c r="A16" s="325" t="s">
        <v>329</v>
      </c>
      <c r="B16" s="321"/>
      <c r="C16" s="321"/>
      <c r="D16" s="321"/>
      <c r="E16" s="321"/>
      <c r="F16" s="321"/>
    </row>
    <row r="17" spans="1:14" ht="15.75" customHeight="1" x14ac:dyDescent="0.35">
      <c r="A17" s="325"/>
      <c r="B17" s="326"/>
      <c r="C17" s="326"/>
      <c r="D17" s="326"/>
      <c r="E17" s="326"/>
      <c r="F17" s="326"/>
      <c r="G17" s="326"/>
      <c r="H17" s="326"/>
      <c r="I17" s="326"/>
    </row>
    <row r="18" spans="1:14" ht="35.25" customHeight="1" x14ac:dyDescent="0.35">
      <c r="A18" s="327" t="s">
        <v>241</v>
      </c>
      <c r="B18" s="328"/>
      <c r="C18" s="328"/>
      <c r="D18" s="328"/>
      <c r="E18" s="328"/>
      <c r="F18" s="328"/>
      <c r="G18" s="328"/>
      <c r="H18" s="328"/>
      <c r="I18" s="328"/>
      <c r="J18" s="135"/>
      <c r="K18" s="135"/>
      <c r="L18" s="135"/>
      <c r="M18" s="135"/>
    </row>
    <row r="19" spans="1:14" s="241" customFormat="1" ht="79.5" customHeight="1" x14ac:dyDescent="0.35">
      <c r="A19" s="329" t="s">
        <v>330</v>
      </c>
      <c r="B19" s="329"/>
      <c r="C19" s="329"/>
      <c r="D19" s="329"/>
      <c r="E19" s="329"/>
      <c r="F19" s="329"/>
      <c r="G19" s="329"/>
      <c r="H19" s="329"/>
      <c r="I19" s="329"/>
      <c r="J19" s="136">
        <f>H20-D20</f>
        <v>68.600000000000364</v>
      </c>
      <c r="K19" s="298"/>
      <c r="L19" s="244"/>
      <c r="M19" s="244"/>
    </row>
    <row r="20" spans="1:14" s="241" customFormat="1" ht="28.5" customHeight="1" x14ac:dyDescent="0.35">
      <c r="A20" s="332" t="s">
        <v>186</v>
      </c>
      <c r="B20" s="332"/>
      <c r="C20" s="332"/>
      <c r="D20" s="137">
        <f>'прил 5 ДОХ'!K55</f>
        <v>7578.5</v>
      </c>
      <c r="E20" s="332" t="s">
        <v>187</v>
      </c>
      <c r="F20" s="332"/>
      <c r="G20" s="332"/>
      <c r="H20" s="137">
        <f>'прил 5 ДОХ'!M55</f>
        <v>7647.1</v>
      </c>
      <c r="I20" s="243" t="s">
        <v>188</v>
      </c>
      <c r="J20" s="136">
        <f>H20-D20</f>
        <v>68.600000000000364</v>
      </c>
      <c r="K20" s="244" t="s">
        <v>189</v>
      </c>
      <c r="L20" s="244"/>
      <c r="M20" s="244"/>
    </row>
    <row r="21" spans="1:14" s="241" customFormat="1" ht="20.25" customHeight="1" x14ac:dyDescent="0.35">
      <c r="A21" s="332" t="s">
        <v>190</v>
      </c>
      <c r="B21" s="332"/>
      <c r="C21" s="332"/>
      <c r="D21" s="137">
        <f>'прил 9 ВЕДОМ'!G139</f>
        <v>7664.1</v>
      </c>
      <c r="E21" s="332" t="s">
        <v>187</v>
      </c>
      <c r="F21" s="332"/>
      <c r="G21" s="332"/>
      <c r="H21" s="137">
        <f>'прил 9 ВЕДОМ'!I139</f>
        <v>7732.7000000000007</v>
      </c>
      <c r="I21" s="243" t="s">
        <v>188</v>
      </c>
      <c r="J21" s="136">
        <f>H21-D21</f>
        <v>68.600000000000364</v>
      </c>
      <c r="K21" s="244" t="s">
        <v>191</v>
      </c>
      <c r="L21" s="244"/>
      <c r="M21" s="244"/>
    </row>
    <row r="22" spans="1:14" s="241" customFormat="1" ht="20.25" hidden="1" customHeight="1" x14ac:dyDescent="0.35">
      <c r="A22" s="332" t="s">
        <v>192</v>
      </c>
      <c r="B22" s="332"/>
      <c r="C22" s="332"/>
      <c r="D22" s="137">
        <f>'прил 1 ИСТ'!D25</f>
        <v>85.600000000000364</v>
      </c>
      <c r="E22" s="332" t="s">
        <v>187</v>
      </c>
      <c r="F22" s="332"/>
      <c r="G22" s="332"/>
      <c r="H22" s="137">
        <f>'прил 1 ИСТ'!F25</f>
        <v>85.600000000000364</v>
      </c>
      <c r="I22" s="243" t="s">
        <v>188</v>
      </c>
      <c r="J22" s="136">
        <f>H22-D22</f>
        <v>0</v>
      </c>
      <c r="K22" s="244" t="s">
        <v>193</v>
      </c>
      <c r="L22" s="244"/>
      <c r="M22" s="244"/>
    </row>
    <row r="23" spans="1:14" ht="20.25" hidden="1" customHeight="1" x14ac:dyDescent="0.35">
      <c r="A23" s="332" t="s">
        <v>194</v>
      </c>
      <c r="B23" s="332"/>
      <c r="C23" s="332"/>
      <c r="D23" s="137">
        <f>'прил 1 ИСТ'!D25</f>
        <v>85.600000000000364</v>
      </c>
      <c r="E23" s="332" t="s">
        <v>187</v>
      </c>
      <c r="F23" s="332"/>
      <c r="G23" s="332"/>
      <c r="H23" s="137">
        <f>'прил 1 ИСТ'!F25</f>
        <v>85.600000000000364</v>
      </c>
      <c r="I23" s="243" t="s">
        <v>188</v>
      </c>
      <c r="J23" s="136">
        <f>H23-D23</f>
        <v>0</v>
      </c>
      <c r="K23" s="135" t="s">
        <v>195</v>
      </c>
      <c r="L23" s="135"/>
      <c r="M23" s="135"/>
    </row>
    <row r="24" spans="1:14" s="241" customFormat="1" ht="11.25" customHeight="1" x14ac:dyDescent="0.35">
      <c r="A24" s="337"/>
      <c r="B24" s="328"/>
      <c r="C24" s="328"/>
      <c r="D24" s="328"/>
      <c r="E24" s="328"/>
      <c r="F24" s="328"/>
      <c r="G24" s="328"/>
      <c r="H24" s="328"/>
      <c r="I24" s="328"/>
      <c r="J24" s="138"/>
      <c r="K24" s="244"/>
      <c r="L24" s="299"/>
      <c r="M24" s="244"/>
    </row>
    <row r="25" spans="1:14" s="241" customFormat="1" ht="55.5" customHeight="1" x14ac:dyDescent="0.35">
      <c r="A25" s="329" t="s">
        <v>331</v>
      </c>
      <c r="B25" s="329"/>
      <c r="C25" s="329"/>
      <c r="D25" s="329"/>
      <c r="E25" s="329"/>
      <c r="F25" s="329"/>
      <c r="G25" s="329"/>
      <c r="H25" s="329"/>
      <c r="I25" s="329"/>
      <c r="J25" s="247" t="s">
        <v>188</v>
      </c>
      <c r="K25" s="335"/>
      <c r="L25" s="335"/>
      <c r="M25" s="335"/>
    </row>
    <row r="26" spans="1:14" s="241" customFormat="1" ht="28.5" customHeight="1" x14ac:dyDescent="0.35">
      <c r="A26" s="246"/>
      <c r="B26" s="332" t="s">
        <v>190</v>
      </c>
      <c r="C26" s="332"/>
      <c r="D26" s="332"/>
      <c r="E26" s="137">
        <f>'прил 5 ДОХ'!K56</f>
        <v>1127.25</v>
      </c>
      <c r="F26" s="332" t="s">
        <v>187</v>
      </c>
      <c r="G26" s="332"/>
      <c r="H26" s="332"/>
      <c r="I26" s="137">
        <f>'прил 5 ДОХ'!M56</f>
        <v>1137.54</v>
      </c>
      <c r="J26" s="139">
        <f>I26-E26</f>
        <v>10.289999999999964</v>
      </c>
      <c r="K26" s="335" t="s">
        <v>196</v>
      </c>
      <c r="L26" s="335"/>
      <c r="M26" s="335"/>
      <c r="N26" s="299" t="s">
        <v>333</v>
      </c>
    </row>
    <row r="27" spans="1:14" s="241" customFormat="1" ht="19.5" hidden="1" customHeight="1" x14ac:dyDescent="0.35">
      <c r="A27" s="246"/>
      <c r="B27" s="332" t="s">
        <v>192</v>
      </c>
      <c r="C27" s="332"/>
      <c r="D27" s="332"/>
      <c r="E27" s="137">
        <f>'прил 5 ДОХ'!K57</f>
        <v>245.75</v>
      </c>
      <c r="F27" s="332" t="s">
        <v>187</v>
      </c>
      <c r="G27" s="332"/>
      <c r="H27" s="332"/>
      <c r="I27" s="137">
        <f>'прил 5 ДОХ'!M57</f>
        <v>245.75</v>
      </c>
      <c r="J27" s="139">
        <f>I27-E27</f>
        <v>0</v>
      </c>
      <c r="K27" s="335" t="s">
        <v>197</v>
      </c>
      <c r="L27" s="335"/>
      <c r="M27" s="335"/>
    </row>
    <row r="28" spans="1:14" ht="6.75" hidden="1" customHeight="1" x14ac:dyDescent="0.35">
      <c r="A28" s="336"/>
      <c r="B28" s="336"/>
      <c r="C28" s="336"/>
      <c r="D28" s="336"/>
      <c r="E28" s="336"/>
      <c r="F28" s="336"/>
      <c r="G28" s="336"/>
      <c r="H28" s="336"/>
      <c r="I28" s="336"/>
      <c r="J28" s="135"/>
      <c r="K28" s="135"/>
      <c r="L28" s="135"/>
      <c r="M28" s="135"/>
    </row>
    <row r="29" spans="1:14" ht="97.5" customHeight="1" x14ac:dyDescent="0.35">
      <c r="A29" s="334" t="s">
        <v>354</v>
      </c>
      <c r="B29" s="334"/>
      <c r="C29" s="334"/>
      <c r="D29" s="334"/>
      <c r="E29" s="334"/>
      <c r="F29" s="334"/>
      <c r="G29" s="334"/>
      <c r="H29" s="334"/>
      <c r="I29" s="334"/>
      <c r="J29" s="135"/>
      <c r="K29" s="135"/>
      <c r="L29" s="135"/>
      <c r="M29" s="135"/>
    </row>
    <row r="30" spans="1:14" ht="6" customHeight="1" x14ac:dyDescent="0.35">
      <c r="A30" s="333"/>
      <c r="B30" s="326"/>
      <c r="C30" s="326"/>
      <c r="D30" s="326"/>
      <c r="E30" s="326"/>
      <c r="F30" s="326"/>
      <c r="G30" s="326"/>
      <c r="H30" s="326"/>
      <c r="I30" s="326"/>
    </row>
    <row r="31" spans="1:14" ht="93" hidden="1" customHeight="1" x14ac:dyDescent="0.35">
      <c r="A31" s="334" t="s">
        <v>342</v>
      </c>
      <c r="B31" s="334"/>
      <c r="C31" s="334"/>
      <c r="D31" s="334"/>
      <c r="E31" s="334"/>
      <c r="F31" s="334"/>
      <c r="G31" s="334"/>
      <c r="H31" s="334"/>
      <c r="I31" s="334"/>
      <c r="J31" s="135"/>
      <c r="K31" s="135" t="s">
        <v>332</v>
      </c>
      <c r="L31" s="135"/>
      <c r="M31" s="135"/>
    </row>
    <row r="32" spans="1:14" ht="6" hidden="1" customHeight="1" x14ac:dyDescent="0.35">
      <c r="A32" s="333"/>
      <c r="B32" s="326"/>
      <c r="C32" s="326"/>
      <c r="D32" s="326"/>
      <c r="E32" s="326"/>
      <c r="F32" s="326"/>
      <c r="G32" s="326"/>
      <c r="H32" s="326"/>
      <c r="I32" s="326"/>
    </row>
    <row r="33" spans="1:13" ht="76.5" customHeight="1" x14ac:dyDescent="0.35">
      <c r="A33" s="329" t="s">
        <v>355</v>
      </c>
      <c r="B33" s="326"/>
      <c r="C33" s="326"/>
      <c r="D33" s="326"/>
      <c r="E33" s="326"/>
      <c r="F33" s="326"/>
      <c r="G33" s="326"/>
      <c r="H33" s="326"/>
      <c r="I33" s="326"/>
    </row>
    <row r="34" spans="1:13" ht="6" customHeight="1" x14ac:dyDescent="0.35">
      <c r="A34" s="333"/>
      <c r="B34" s="326"/>
      <c r="C34" s="326"/>
      <c r="D34" s="326"/>
      <c r="E34" s="326"/>
      <c r="F34" s="326"/>
      <c r="G34" s="326"/>
      <c r="H34" s="326"/>
      <c r="I34" s="326"/>
    </row>
    <row r="35" spans="1:13" ht="113.25" customHeight="1" x14ac:dyDescent="0.35">
      <c r="A35" s="333" t="s">
        <v>358</v>
      </c>
      <c r="B35" s="326"/>
      <c r="C35" s="326"/>
      <c r="D35" s="326"/>
      <c r="E35" s="326"/>
      <c r="F35" s="326"/>
      <c r="G35" s="326"/>
      <c r="H35" s="326"/>
      <c r="I35" s="326"/>
    </row>
    <row r="36" spans="1:13" ht="6" customHeight="1" x14ac:dyDescent="0.35">
      <c r="A36" s="333"/>
      <c r="B36" s="326"/>
      <c r="C36" s="326"/>
      <c r="D36" s="326"/>
      <c r="E36" s="326"/>
      <c r="F36" s="326"/>
      <c r="G36" s="326"/>
      <c r="H36" s="326"/>
      <c r="I36" s="326"/>
    </row>
    <row r="37" spans="1:13" s="293" customFormat="1" ht="90" customHeight="1" x14ac:dyDescent="0.35">
      <c r="A37" s="329" t="s">
        <v>359</v>
      </c>
      <c r="B37" s="329"/>
      <c r="C37" s="329"/>
      <c r="D37" s="329"/>
      <c r="E37" s="329"/>
      <c r="F37" s="329"/>
      <c r="G37" s="329"/>
      <c r="H37" s="329"/>
      <c r="I37" s="329"/>
      <c r="J37" s="136">
        <f>H19-D19</f>
        <v>0</v>
      </c>
      <c r="K37" s="292"/>
      <c r="L37" s="292"/>
      <c r="M37" s="292"/>
    </row>
    <row r="38" spans="1:13" ht="147" customHeight="1" x14ac:dyDescent="0.35">
      <c r="A38" s="333" t="s">
        <v>360</v>
      </c>
      <c r="B38" s="326"/>
      <c r="C38" s="326"/>
      <c r="D38" s="326"/>
      <c r="E38" s="326"/>
      <c r="F38" s="326"/>
      <c r="G38" s="326"/>
      <c r="H38" s="326"/>
      <c r="I38" s="326"/>
    </row>
    <row r="39" spans="1:13" ht="97.5" hidden="1" customHeight="1" x14ac:dyDescent="0.35">
      <c r="A39" s="333" t="s">
        <v>309</v>
      </c>
      <c r="B39" s="326"/>
      <c r="C39" s="326"/>
      <c r="D39" s="326"/>
      <c r="E39" s="326"/>
      <c r="F39" s="326"/>
      <c r="G39" s="326"/>
      <c r="H39" s="326"/>
      <c r="I39" s="326"/>
    </row>
    <row r="40" spans="1:13" ht="5.25" hidden="1" customHeight="1" x14ac:dyDescent="0.35">
      <c r="A40" s="333"/>
      <c r="B40" s="326"/>
      <c r="C40" s="326"/>
      <c r="D40" s="326"/>
      <c r="E40" s="326"/>
      <c r="F40" s="326"/>
      <c r="G40" s="326"/>
      <c r="H40" s="326"/>
      <c r="I40" s="326"/>
    </row>
    <row r="41" spans="1:13" ht="150.75" hidden="1" customHeight="1" x14ac:dyDescent="0.35">
      <c r="A41" s="333" t="s">
        <v>310</v>
      </c>
      <c r="B41" s="326"/>
      <c r="C41" s="326"/>
      <c r="D41" s="326"/>
      <c r="E41" s="326"/>
      <c r="F41" s="326"/>
      <c r="G41" s="326"/>
      <c r="H41" s="326"/>
      <c r="I41" s="326"/>
    </row>
    <row r="42" spans="1:13" ht="3" customHeight="1" x14ac:dyDescent="0.35">
      <c r="A42" s="245"/>
      <c r="B42" s="242"/>
      <c r="C42" s="242"/>
      <c r="D42" s="242"/>
      <c r="E42" s="242"/>
      <c r="F42" s="242"/>
      <c r="G42" s="242"/>
      <c r="H42" s="242"/>
      <c r="I42" s="242"/>
    </row>
    <row r="43" spans="1:13" ht="55.5" customHeight="1" x14ac:dyDescent="0.35">
      <c r="A43" s="333" t="s">
        <v>356</v>
      </c>
      <c r="B43" s="326"/>
      <c r="C43" s="326"/>
      <c r="D43" s="326"/>
      <c r="E43" s="326"/>
      <c r="F43" s="326"/>
      <c r="G43" s="326"/>
      <c r="H43" s="326"/>
      <c r="I43" s="326"/>
    </row>
    <row r="44" spans="1:13" ht="6" customHeight="1" x14ac:dyDescent="0.35">
      <c r="A44" s="333"/>
      <c r="B44" s="326"/>
      <c r="C44" s="326"/>
      <c r="D44" s="326"/>
      <c r="E44" s="326"/>
      <c r="F44" s="326"/>
      <c r="G44" s="326"/>
      <c r="H44" s="326"/>
      <c r="I44" s="326"/>
    </row>
    <row r="45" spans="1:13" ht="35.25" customHeight="1" x14ac:dyDescent="0.35">
      <c r="A45" s="333" t="s">
        <v>357</v>
      </c>
      <c r="B45" s="326"/>
      <c r="C45" s="326"/>
      <c r="D45" s="326"/>
      <c r="E45" s="326"/>
      <c r="F45" s="326"/>
      <c r="G45" s="326"/>
      <c r="H45" s="326"/>
      <c r="I45" s="326"/>
    </row>
    <row r="46" spans="1:13" ht="12.75" customHeight="1" x14ac:dyDescent="0.35">
      <c r="A46" s="329"/>
      <c r="B46" s="326"/>
      <c r="C46" s="326"/>
      <c r="D46" s="326"/>
      <c r="E46" s="326"/>
      <c r="F46" s="326"/>
      <c r="G46" s="326"/>
      <c r="H46" s="326"/>
      <c r="I46" s="326"/>
    </row>
    <row r="47" spans="1:13" ht="36.75" customHeight="1" x14ac:dyDescent="0.35">
      <c r="A47" s="332" t="s">
        <v>212</v>
      </c>
      <c r="B47" s="332"/>
      <c r="C47" s="332"/>
      <c r="D47" s="332"/>
      <c r="E47" s="242"/>
      <c r="F47" s="343" t="s">
        <v>272</v>
      </c>
      <c r="G47" s="343"/>
      <c r="H47" s="343"/>
      <c r="I47" s="343"/>
    </row>
    <row r="48" spans="1:13" ht="25.5" customHeight="1" x14ac:dyDescent="0.35">
      <c r="A48" s="339" t="s">
        <v>213</v>
      </c>
      <c r="B48" s="340"/>
      <c r="C48" s="340"/>
      <c r="D48" s="340"/>
      <c r="E48" s="242"/>
      <c r="F48" s="341" t="s">
        <v>271</v>
      </c>
      <c r="G48" s="342"/>
      <c r="H48" s="342"/>
      <c r="I48" s="342"/>
    </row>
  </sheetData>
  <mergeCells count="56">
    <mergeCell ref="A40:I40"/>
    <mergeCell ref="A30:I30"/>
    <mergeCell ref="A33:I33"/>
    <mergeCell ref="A31:I31"/>
    <mergeCell ref="A32:I32"/>
    <mergeCell ref="A38:I38"/>
    <mergeCell ref="H1:I1"/>
    <mergeCell ref="A48:D48"/>
    <mergeCell ref="F48:I48"/>
    <mergeCell ref="A46:I46"/>
    <mergeCell ref="A41:I41"/>
    <mergeCell ref="A43:I43"/>
    <mergeCell ref="A44:I44"/>
    <mergeCell ref="A45:I45"/>
    <mergeCell ref="A47:D47"/>
    <mergeCell ref="F47:I47"/>
    <mergeCell ref="A35:I35"/>
    <mergeCell ref="A36:I36"/>
    <mergeCell ref="A39:I39"/>
    <mergeCell ref="A20:C20"/>
    <mergeCell ref="E20:G20"/>
    <mergeCell ref="A21:C21"/>
    <mergeCell ref="K27:M27"/>
    <mergeCell ref="A28:I28"/>
    <mergeCell ref="A24:I24"/>
    <mergeCell ref="A25:I25"/>
    <mergeCell ref="K25:M25"/>
    <mergeCell ref="B26:D26"/>
    <mergeCell ref="F26:H26"/>
    <mergeCell ref="K26:M26"/>
    <mergeCell ref="E21:G21"/>
    <mergeCell ref="B27:D27"/>
    <mergeCell ref="F27:H27"/>
    <mergeCell ref="A37:I37"/>
    <mergeCell ref="A22:C22"/>
    <mergeCell ref="E22:G22"/>
    <mergeCell ref="A23:C23"/>
    <mergeCell ref="E23:G23"/>
    <mergeCell ref="A34:I34"/>
    <mergeCell ref="A29:I29"/>
    <mergeCell ref="A16:F16"/>
    <mergeCell ref="A17:I17"/>
    <mergeCell ref="A18:I18"/>
    <mergeCell ref="A19:I19"/>
    <mergeCell ref="A12:I12"/>
    <mergeCell ref="A13:F13"/>
    <mergeCell ref="A14:F14"/>
    <mergeCell ref="A15:F15"/>
    <mergeCell ref="A7:I7"/>
    <mergeCell ref="A9:I9"/>
    <mergeCell ref="A10:I10"/>
    <mergeCell ref="A11:I11"/>
    <mergeCell ref="A2:I2"/>
    <mergeCell ref="A3:I3"/>
    <mergeCell ref="A4:I4"/>
    <mergeCell ref="A6:I6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5"/>
  <sheetViews>
    <sheetView workbookViewId="0">
      <selection activeCell="H14" sqref="H14"/>
    </sheetView>
  </sheetViews>
  <sheetFormatPr defaultRowHeight="15.75" x14ac:dyDescent="0.25"/>
  <cols>
    <col min="1" max="1" width="6.140625" style="87" customWidth="1"/>
    <col min="2" max="2" width="22.140625" style="86" customWidth="1"/>
    <col min="3" max="3" width="43" style="85" customWidth="1"/>
    <col min="4" max="4" width="11.85546875" style="167" hidden="1" customWidth="1"/>
    <col min="5" max="5" width="9.85546875" style="85" hidden="1" customWidth="1"/>
    <col min="6" max="6" width="13.140625" style="85" customWidth="1"/>
    <col min="7" max="16384" width="9.140625" style="85"/>
  </cols>
  <sheetData>
    <row r="1" spans="1:6" x14ac:dyDescent="0.25">
      <c r="C1" s="347" t="s">
        <v>243</v>
      </c>
      <c r="D1" s="347"/>
      <c r="E1" s="347"/>
      <c r="F1" s="347"/>
    </row>
    <row r="2" spans="1:6" x14ac:dyDescent="0.25">
      <c r="C2" s="348" t="s">
        <v>199</v>
      </c>
      <c r="D2" s="348"/>
      <c r="E2" s="348"/>
      <c r="F2" s="348"/>
    </row>
    <row r="3" spans="1:6" x14ac:dyDescent="0.25">
      <c r="C3" s="348" t="s">
        <v>99</v>
      </c>
      <c r="D3" s="348"/>
      <c r="E3" s="348"/>
      <c r="F3" s="348"/>
    </row>
    <row r="4" spans="1:6" x14ac:dyDescent="0.25">
      <c r="C4" s="349" t="s">
        <v>362</v>
      </c>
      <c r="D4" s="349"/>
      <c r="E4" s="349"/>
      <c r="F4" s="349"/>
    </row>
    <row r="5" spans="1:6" x14ac:dyDescent="0.25">
      <c r="C5" s="350"/>
      <c r="D5" s="350"/>
      <c r="E5" s="350"/>
      <c r="F5" s="350"/>
    </row>
    <row r="6" spans="1:6" s="165" customFormat="1" ht="12.75" customHeight="1" x14ac:dyDescent="0.2">
      <c r="A6" s="163"/>
      <c r="B6" s="164"/>
      <c r="C6" s="347" t="s">
        <v>243</v>
      </c>
      <c r="D6" s="347"/>
      <c r="E6" s="347"/>
      <c r="F6" s="347"/>
    </row>
    <row r="7" spans="1:6" s="165" customFormat="1" ht="12.75" customHeight="1" x14ac:dyDescent="0.2">
      <c r="A7" s="163"/>
      <c r="B7" s="164"/>
      <c r="C7" s="348" t="s">
        <v>200</v>
      </c>
      <c r="D7" s="348"/>
      <c r="E7" s="348"/>
      <c r="F7" s="348"/>
    </row>
    <row r="8" spans="1:6" s="165" customFormat="1" ht="12.75" customHeight="1" x14ac:dyDescent="0.2">
      <c r="A8" s="163"/>
      <c r="B8" s="164"/>
      <c r="C8" s="348" t="s">
        <v>99</v>
      </c>
      <c r="D8" s="348"/>
      <c r="E8" s="348"/>
      <c r="F8" s="348"/>
    </row>
    <row r="9" spans="1:6" s="165" customFormat="1" ht="12.75" customHeight="1" x14ac:dyDescent="0.2">
      <c r="A9" s="163"/>
      <c r="B9" s="166"/>
      <c r="C9" s="349" t="s">
        <v>319</v>
      </c>
      <c r="D9" s="349"/>
      <c r="E9" s="349"/>
      <c r="F9" s="349"/>
    </row>
    <row r="11" spans="1:6" ht="35.25" customHeight="1" x14ac:dyDescent="0.3">
      <c r="A11" s="351" t="s">
        <v>318</v>
      </c>
      <c r="B11" s="351"/>
      <c r="C11" s="351"/>
      <c r="D11" s="351"/>
      <c r="E11" s="351"/>
    </row>
    <row r="12" spans="1:6" s="165" customFormat="1" ht="12.75" x14ac:dyDescent="0.2">
      <c r="A12" s="168"/>
      <c r="B12" s="168"/>
      <c r="C12" s="168"/>
      <c r="D12" s="168"/>
    </row>
    <row r="13" spans="1:6" s="171" customFormat="1" ht="16.5" thickBot="1" x14ac:dyDescent="0.3">
      <c r="A13" s="169"/>
      <c r="B13" s="170"/>
      <c r="C13" s="170"/>
      <c r="D13" s="352" t="s">
        <v>248</v>
      </c>
      <c r="E13" s="352"/>
      <c r="F13" s="352"/>
    </row>
    <row r="14" spans="1:6" s="175" customFormat="1" ht="78.75" customHeight="1" x14ac:dyDescent="0.2">
      <c r="A14" s="172" t="s">
        <v>6</v>
      </c>
      <c r="B14" s="173" t="s">
        <v>249</v>
      </c>
      <c r="C14" s="174" t="s">
        <v>250</v>
      </c>
      <c r="D14" s="270" t="s">
        <v>326</v>
      </c>
      <c r="E14" s="270" t="s">
        <v>0</v>
      </c>
      <c r="F14" s="271" t="s">
        <v>251</v>
      </c>
    </row>
    <row r="15" spans="1:6" s="181" customFormat="1" ht="13.5" customHeight="1" x14ac:dyDescent="0.2">
      <c r="A15" s="176"/>
      <c r="B15" s="177" t="s">
        <v>7</v>
      </c>
      <c r="C15" s="178" t="s">
        <v>8</v>
      </c>
      <c r="D15" s="179">
        <v>3</v>
      </c>
      <c r="E15" s="180">
        <v>3</v>
      </c>
      <c r="F15" s="272">
        <v>3</v>
      </c>
    </row>
    <row r="16" spans="1:6" s="186" customFormat="1" ht="31.5" x14ac:dyDescent="0.25">
      <c r="A16" s="182">
        <v>1</v>
      </c>
      <c r="B16" s="183" t="s">
        <v>252</v>
      </c>
      <c r="C16" s="184" t="s">
        <v>253</v>
      </c>
      <c r="D16" s="185">
        <f>D21+D17</f>
        <v>85.600000000000364</v>
      </c>
      <c r="E16" s="185">
        <f>E21+E17</f>
        <v>0</v>
      </c>
      <c r="F16" s="273">
        <f>F21+F17</f>
        <v>85.600000000000364</v>
      </c>
    </row>
    <row r="17" spans="1:6" s="186" customFormat="1" x14ac:dyDescent="0.25">
      <c r="A17" s="187">
        <f t="shared" ref="A17:A24" si="0">A16+1</f>
        <v>2</v>
      </c>
      <c r="B17" s="188" t="s">
        <v>254</v>
      </c>
      <c r="C17" s="189" t="s">
        <v>255</v>
      </c>
      <c r="D17" s="185">
        <f>D18</f>
        <v>-7578.5</v>
      </c>
      <c r="E17" s="185">
        <f t="shared" ref="E17:F19" si="1">E18</f>
        <v>-68.599999999999994</v>
      </c>
      <c r="F17" s="273">
        <f t="shared" si="1"/>
        <v>-7647.1</v>
      </c>
    </row>
    <row r="18" spans="1:6" s="186" customFormat="1" ht="31.5" x14ac:dyDescent="0.25">
      <c r="A18" s="187">
        <f t="shared" si="0"/>
        <v>3</v>
      </c>
      <c r="B18" s="188" t="s">
        <v>256</v>
      </c>
      <c r="C18" s="189" t="s">
        <v>257</v>
      </c>
      <c r="D18" s="185">
        <f>D19</f>
        <v>-7578.5</v>
      </c>
      <c r="E18" s="185">
        <f t="shared" si="1"/>
        <v>-68.599999999999994</v>
      </c>
      <c r="F18" s="273">
        <f t="shared" si="1"/>
        <v>-7647.1</v>
      </c>
    </row>
    <row r="19" spans="1:6" s="186" customFormat="1" ht="31.5" x14ac:dyDescent="0.25">
      <c r="A19" s="187">
        <f t="shared" si="0"/>
        <v>4</v>
      </c>
      <c r="B19" s="188" t="s">
        <v>258</v>
      </c>
      <c r="C19" s="189" t="s">
        <v>259</v>
      </c>
      <c r="D19" s="185">
        <f>D20</f>
        <v>-7578.5</v>
      </c>
      <c r="E19" s="185">
        <f t="shared" si="1"/>
        <v>-68.599999999999994</v>
      </c>
      <c r="F19" s="273">
        <f t="shared" si="1"/>
        <v>-7647.1</v>
      </c>
    </row>
    <row r="20" spans="1:6" s="186" customFormat="1" ht="31.5" x14ac:dyDescent="0.25">
      <c r="A20" s="187">
        <f t="shared" si="0"/>
        <v>5</v>
      </c>
      <c r="B20" s="188" t="s">
        <v>260</v>
      </c>
      <c r="C20" s="189" t="s">
        <v>261</v>
      </c>
      <c r="D20" s="190">
        <v>-7578.5</v>
      </c>
      <c r="E20" s="190">
        <v>-68.599999999999994</v>
      </c>
      <c r="F20" s="274">
        <f>D20+E20</f>
        <v>-7647.1</v>
      </c>
    </row>
    <row r="21" spans="1:6" s="186" customFormat="1" x14ac:dyDescent="0.25">
      <c r="A21" s="187">
        <f t="shared" si="0"/>
        <v>6</v>
      </c>
      <c r="B21" s="188" t="s">
        <v>262</v>
      </c>
      <c r="C21" s="189" t="s">
        <v>263</v>
      </c>
      <c r="D21" s="185">
        <f>D22</f>
        <v>7664.1</v>
      </c>
      <c r="E21" s="185">
        <f t="shared" ref="E21:F23" si="2">E22</f>
        <v>68.599999999999994</v>
      </c>
      <c r="F21" s="273">
        <f t="shared" si="2"/>
        <v>7732.7000000000007</v>
      </c>
    </row>
    <row r="22" spans="1:6" s="186" customFormat="1" ht="31.5" x14ac:dyDescent="0.25">
      <c r="A22" s="187">
        <f t="shared" si="0"/>
        <v>7</v>
      </c>
      <c r="B22" s="188" t="s">
        <v>264</v>
      </c>
      <c r="C22" s="189" t="s">
        <v>265</v>
      </c>
      <c r="D22" s="185">
        <f>D23</f>
        <v>7664.1</v>
      </c>
      <c r="E22" s="185">
        <f t="shared" si="2"/>
        <v>68.599999999999994</v>
      </c>
      <c r="F22" s="273">
        <f t="shared" si="2"/>
        <v>7732.7000000000007</v>
      </c>
    </row>
    <row r="23" spans="1:6" s="186" customFormat="1" ht="31.5" x14ac:dyDescent="0.25">
      <c r="A23" s="187">
        <f t="shared" si="0"/>
        <v>8</v>
      </c>
      <c r="B23" s="188" t="s">
        <v>266</v>
      </c>
      <c r="C23" s="189" t="s">
        <v>267</v>
      </c>
      <c r="D23" s="185">
        <f>D24</f>
        <v>7664.1</v>
      </c>
      <c r="E23" s="185">
        <f t="shared" si="2"/>
        <v>68.599999999999994</v>
      </c>
      <c r="F23" s="273">
        <f t="shared" si="2"/>
        <v>7732.7000000000007</v>
      </c>
    </row>
    <row r="24" spans="1:6" s="186" customFormat="1" ht="31.5" x14ac:dyDescent="0.25">
      <c r="A24" s="187">
        <f t="shared" si="0"/>
        <v>9</v>
      </c>
      <c r="B24" s="188" t="s">
        <v>268</v>
      </c>
      <c r="C24" s="189" t="s">
        <v>269</v>
      </c>
      <c r="D24" s="190">
        <v>7664.1</v>
      </c>
      <c r="E24" s="190">
        <v>68.599999999999994</v>
      </c>
      <c r="F24" s="274">
        <f>D24+E24</f>
        <v>7732.7000000000007</v>
      </c>
    </row>
    <row r="25" spans="1:6" s="186" customFormat="1" ht="19.5" thickBot="1" x14ac:dyDescent="0.35">
      <c r="A25" s="344" t="s">
        <v>270</v>
      </c>
      <c r="B25" s="345"/>
      <c r="C25" s="346"/>
      <c r="D25" s="191">
        <f>D16</f>
        <v>85.600000000000364</v>
      </c>
      <c r="E25" s="191">
        <f>E16</f>
        <v>0</v>
      </c>
      <c r="F25" s="275">
        <f>F16</f>
        <v>85.600000000000364</v>
      </c>
    </row>
  </sheetData>
  <mergeCells count="12">
    <mergeCell ref="A25:C25"/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A11:E11"/>
    <mergeCell ref="D13:F13"/>
  </mergeCells>
  <pageMargins left="0.70866141732283472" right="0.4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93"/>
  <sheetViews>
    <sheetView zoomScaleNormal="100" zoomScaleSheetLayoutView="100" workbookViewId="0">
      <selection activeCell="P12" sqref="P12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3" customWidth="1"/>
    <col min="11" max="11" width="10.7109375" style="6" hidden="1" customWidth="1"/>
    <col min="12" max="12" width="8.85546875" style="82" hidden="1" customWidth="1"/>
    <col min="13" max="13" width="8.42578125" style="82" customWidth="1"/>
    <col min="14" max="16384" width="9.140625" style="6"/>
  </cols>
  <sheetData>
    <row r="1" spans="1:13" s="3" customFormat="1" ht="15.75" x14ac:dyDescent="0.25">
      <c r="A1" s="1"/>
      <c r="B1" s="2"/>
      <c r="I1" s="90"/>
      <c r="J1" s="347" t="s">
        <v>307</v>
      </c>
      <c r="K1" s="347"/>
      <c r="L1" s="347"/>
      <c r="M1" s="347"/>
    </row>
    <row r="2" spans="1:13" s="3" customFormat="1" ht="15.75" x14ac:dyDescent="0.25">
      <c r="A2" s="1"/>
      <c r="B2" s="2"/>
      <c r="I2" s="90"/>
      <c r="J2" s="348" t="s">
        <v>199</v>
      </c>
      <c r="K2" s="348"/>
      <c r="L2" s="348"/>
      <c r="M2" s="348"/>
    </row>
    <row r="3" spans="1:13" s="3" customFormat="1" ht="15.75" x14ac:dyDescent="0.25">
      <c r="A3" s="1"/>
      <c r="B3" s="2"/>
      <c r="I3" s="90"/>
      <c r="J3" s="348" t="s">
        <v>99</v>
      </c>
      <c r="K3" s="348"/>
      <c r="L3" s="348"/>
      <c r="M3" s="348"/>
    </row>
    <row r="4" spans="1:13" s="3" customFormat="1" ht="15.75" x14ac:dyDescent="0.25">
      <c r="A4" s="1"/>
      <c r="B4" s="2"/>
      <c r="I4" s="90"/>
      <c r="J4" s="349" t="s">
        <v>363</v>
      </c>
      <c r="K4" s="349"/>
      <c r="L4" s="349"/>
      <c r="M4" s="349"/>
    </row>
    <row r="5" spans="1:13" x14ac:dyDescent="0.2">
      <c r="I5" s="111"/>
      <c r="J5" s="7"/>
      <c r="K5" s="111"/>
      <c r="L5" s="120"/>
      <c r="M5" s="120"/>
    </row>
    <row r="6" spans="1:13" ht="13.5" customHeight="1" x14ac:dyDescent="0.2">
      <c r="I6" s="111"/>
      <c r="J6" s="354" t="s">
        <v>9</v>
      </c>
      <c r="K6" s="354"/>
      <c r="L6" s="354"/>
      <c r="M6" s="354"/>
    </row>
    <row r="7" spans="1:13" ht="13.5" customHeight="1" x14ac:dyDescent="0.2">
      <c r="I7" s="355" t="s">
        <v>203</v>
      </c>
      <c r="J7" s="355"/>
      <c r="K7" s="355"/>
      <c r="L7" s="355"/>
      <c r="M7" s="355"/>
    </row>
    <row r="8" spans="1:13" ht="13.5" customHeight="1" x14ac:dyDescent="0.2">
      <c r="I8" s="355" t="s">
        <v>99</v>
      </c>
      <c r="J8" s="355"/>
      <c r="K8" s="355"/>
      <c r="L8" s="355"/>
      <c r="M8" s="355"/>
    </row>
    <row r="9" spans="1:13" ht="13.5" customHeight="1" x14ac:dyDescent="0.2">
      <c r="I9" s="111"/>
      <c r="J9" s="349" t="s">
        <v>319</v>
      </c>
      <c r="K9" s="349"/>
      <c r="L9" s="349"/>
      <c r="M9" s="349"/>
    </row>
    <row r="10" spans="1:13" ht="13.5" customHeight="1" x14ac:dyDescent="0.2">
      <c r="J10" s="7"/>
      <c r="K10" s="7"/>
    </row>
    <row r="11" spans="1:13" x14ac:dyDescent="0.2">
      <c r="J11" s="7"/>
      <c r="K11" s="7"/>
    </row>
    <row r="12" spans="1:13" ht="18.75" x14ac:dyDescent="0.2">
      <c r="A12" s="353" t="s">
        <v>321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</row>
    <row r="13" spans="1:13" s="9" customFormat="1" ht="13.5" customHeight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356" t="s">
        <v>10</v>
      </c>
      <c r="K13" s="356"/>
      <c r="L13" s="356"/>
      <c r="M13" s="356"/>
    </row>
    <row r="14" spans="1:13" ht="10.5" customHeight="1" x14ac:dyDescent="0.2">
      <c r="A14" s="370" t="s">
        <v>6</v>
      </c>
      <c r="B14" s="372" t="s">
        <v>136</v>
      </c>
      <c r="C14" s="373"/>
      <c r="D14" s="373"/>
      <c r="E14" s="373"/>
      <c r="F14" s="373"/>
      <c r="G14" s="373"/>
      <c r="H14" s="373"/>
      <c r="I14" s="373"/>
      <c r="J14" s="374" t="s">
        <v>137</v>
      </c>
      <c r="K14" s="376" t="s">
        <v>325</v>
      </c>
      <c r="L14" s="357" t="s">
        <v>0</v>
      </c>
      <c r="M14" s="359" t="s">
        <v>138</v>
      </c>
    </row>
    <row r="15" spans="1:13" ht="120" customHeight="1" x14ac:dyDescent="0.2">
      <c r="A15" s="371"/>
      <c r="B15" s="49" t="s">
        <v>139</v>
      </c>
      <c r="C15" s="49" t="s">
        <v>140</v>
      </c>
      <c r="D15" s="49" t="s">
        <v>141</v>
      </c>
      <c r="E15" s="49" t="s">
        <v>142</v>
      </c>
      <c r="F15" s="49" t="s">
        <v>143</v>
      </c>
      <c r="G15" s="49" t="s">
        <v>144</v>
      </c>
      <c r="H15" s="49" t="s">
        <v>145</v>
      </c>
      <c r="I15" s="49" t="s">
        <v>146</v>
      </c>
      <c r="J15" s="375"/>
      <c r="K15" s="377"/>
      <c r="L15" s="358"/>
      <c r="M15" s="360"/>
    </row>
    <row r="16" spans="1:13" s="9" customFormat="1" ht="11.25" customHeight="1" x14ac:dyDescent="0.2">
      <c r="A16" s="54"/>
      <c r="B16" s="55" t="s">
        <v>7</v>
      </c>
      <c r="C16" s="55" t="s">
        <v>8</v>
      </c>
      <c r="D16" s="55" t="s">
        <v>11</v>
      </c>
      <c r="E16" s="55" t="s">
        <v>12</v>
      </c>
      <c r="F16" s="55" t="s">
        <v>13</v>
      </c>
      <c r="G16" s="55" t="s">
        <v>14</v>
      </c>
      <c r="H16" s="55" t="s">
        <v>15</v>
      </c>
      <c r="I16" s="55" t="s">
        <v>16</v>
      </c>
      <c r="J16" s="64" t="s">
        <v>17</v>
      </c>
      <c r="K16" s="65" t="s">
        <v>18</v>
      </c>
      <c r="L16" s="318">
        <v>10</v>
      </c>
      <c r="M16" s="317">
        <v>10</v>
      </c>
    </row>
    <row r="17" spans="1:13" s="10" customFormat="1" ht="14.25" x14ac:dyDescent="0.2">
      <c r="A17" s="248">
        <v>1</v>
      </c>
      <c r="B17" s="47" t="s">
        <v>19</v>
      </c>
      <c r="C17" s="47" t="s">
        <v>7</v>
      </c>
      <c r="D17" s="47" t="s">
        <v>20</v>
      </c>
      <c r="E17" s="47" t="s">
        <v>20</v>
      </c>
      <c r="F17" s="47" t="s">
        <v>19</v>
      </c>
      <c r="G17" s="47" t="s">
        <v>20</v>
      </c>
      <c r="H17" s="47" t="s">
        <v>21</v>
      </c>
      <c r="I17" s="47" t="s">
        <v>19</v>
      </c>
      <c r="J17" s="66" t="s">
        <v>22</v>
      </c>
      <c r="K17" s="67">
        <f>K18+K32+K29+K40+K23</f>
        <v>491.5</v>
      </c>
      <c r="L17" s="253">
        <f>L18+L32+L29+L40+L23</f>
        <v>0</v>
      </c>
      <c r="M17" s="236">
        <f>M18+M32+M29+M40+M23</f>
        <v>491.5</v>
      </c>
    </row>
    <row r="18" spans="1:13" s="11" customFormat="1" x14ac:dyDescent="0.2">
      <c r="A18" s="68">
        <v>2</v>
      </c>
      <c r="B18" s="24" t="s">
        <v>23</v>
      </c>
      <c r="C18" s="24" t="s">
        <v>7</v>
      </c>
      <c r="D18" s="24" t="s">
        <v>24</v>
      </c>
      <c r="E18" s="24" t="s">
        <v>20</v>
      </c>
      <c r="F18" s="24" t="s">
        <v>19</v>
      </c>
      <c r="G18" s="24" t="s">
        <v>20</v>
      </c>
      <c r="H18" s="24" t="s">
        <v>21</v>
      </c>
      <c r="I18" s="24" t="s">
        <v>19</v>
      </c>
      <c r="J18" s="69" t="s">
        <v>25</v>
      </c>
      <c r="K18" s="70">
        <f>K19</f>
        <v>58</v>
      </c>
      <c r="L18" s="254">
        <f>L19</f>
        <v>0</v>
      </c>
      <c r="M18" s="255">
        <f>M19</f>
        <v>58</v>
      </c>
    </row>
    <row r="19" spans="1:13" s="11" customFormat="1" x14ac:dyDescent="0.2">
      <c r="A19" s="68">
        <v>3</v>
      </c>
      <c r="B19" s="24" t="s">
        <v>23</v>
      </c>
      <c r="C19" s="24" t="s">
        <v>7</v>
      </c>
      <c r="D19" s="24" t="s">
        <v>24</v>
      </c>
      <c r="E19" s="24" t="s">
        <v>26</v>
      </c>
      <c r="F19" s="24" t="s">
        <v>19</v>
      </c>
      <c r="G19" s="24" t="s">
        <v>24</v>
      </c>
      <c r="H19" s="24" t="s">
        <v>21</v>
      </c>
      <c r="I19" s="24" t="s">
        <v>29</v>
      </c>
      <c r="J19" s="69" t="s">
        <v>27</v>
      </c>
      <c r="K19" s="70">
        <f>K21+K20+K22</f>
        <v>58</v>
      </c>
      <c r="L19" s="254">
        <f>L20+L21+L22</f>
        <v>0</v>
      </c>
      <c r="M19" s="255">
        <f>K19+L19</f>
        <v>58</v>
      </c>
    </row>
    <row r="20" spans="1:13" ht="57" customHeight="1" x14ac:dyDescent="0.2">
      <c r="A20" s="71">
        <v>4</v>
      </c>
      <c r="B20" s="23" t="s">
        <v>23</v>
      </c>
      <c r="C20" s="23" t="s">
        <v>7</v>
      </c>
      <c r="D20" s="23" t="s">
        <v>24</v>
      </c>
      <c r="E20" s="23" t="s">
        <v>26</v>
      </c>
      <c r="F20" s="23" t="s">
        <v>28</v>
      </c>
      <c r="G20" s="23" t="s">
        <v>24</v>
      </c>
      <c r="H20" s="23" t="s">
        <v>21</v>
      </c>
      <c r="I20" s="23" t="s">
        <v>29</v>
      </c>
      <c r="J20" s="72" t="s">
        <v>147</v>
      </c>
      <c r="K20" s="73">
        <v>57.2</v>
      </c>
      <c r="L20" s="256"/>
      <c r="M20" s="257">
        <f>K20+L20</f>
        <v>57.2</v>
      </c>
    </row>
    <row r="21" spans="1:13" s="11" customFormat="1" ht="76.5" x14ac:dyDescent="0.2">
      <c r="A21" s="71">
        <v>5</v>
      </c>
      <c r="B21" s="23" t="s">
        <v>23</v>
      </c>
      <c r="C21" s="23" t="s">
        <v>7</v>
      </c>
      <c r="D21" s="23" t="s">
        <v>24</v>
      </c>
      <c r="E21" s="23" t="s">
        <v>26</v>
      </c>
      <c r="F21" s="23" t="s">
        <v>30</v>
      </c>
      <c r="G21" s="23" t="s">
        <v>24</v>
      </c>
      <c r="H21" s="23" t="s">
        <v>21</v>
      </c>
      <c r="I21" s="23" t="s">
        <v>29</v>
      </c>
      <c r="J21" s="74" t="s">
        <v>148</v>
      </c>
      <c r="K21" s="73">
        <v>0.3</v>
      </c>
      <c r="L21" s="256"/>
      <c r="M21" s="258">
        <f>K21+L21</f>
        <v>0.3</v>
      </c>
    </row>
    <row r="22" spans="1:13" ht="29.25" customHeight="1" x14ac:dyDescent="0.2">
      <c r="A22" s="71">
        <v>6</v>
      </c>
      <c r="B22" s="23" t="s">
        <v>23</v>
      </c>
      <c r="C22" s="23" t="s">
        <v>7</v>
      </c>
      <c r="D22" s="23" t="s">
        <v>24</v>
      </c>
      <c r="E22" s="23" t="s">
        <v>26</v>
      </c>
      <c r="F22" s="23" t="s">
        <v>33</v>
      </c>
      <c r="G22" s="23" t="s">
        <v>24</v>
      </c>
      <c r="H22" s="23" t="s">
        <v>21</v>
      </c>
      <c r="I22" s="23" t="s">
        <v>29</v>
      </c>
      <c r="J22" s="74" t="s">
        <v>149</v>
      </c>
      <c r="K22" s="73">
        <v>0.5</v>
      </c>
      <c r="L22" s="256"/>
      <c r="M22" s="258">
        <f>K22+L22</f>
        <v>0.5</v>
      </c>
    </row>
    <row r="23" spans="1:13" ht="26.25" customHeight="1" x14ac:dyDescent="0.2">
      <c r="A23" s="71">
        <v>7</v>
      </c>
      <c r="B23" s="24" t="s">
        <v>118</v>
      </c>
      <c r="C23" s="24" t="s">
        <v>7</v>
      </c>
      <c r="D23" s="24" t="s">
        <v>46</v>
      </c>
      <c r="E23" s="24" t="s">
        <v>20</v>
      </c>
      <c r="F23" s="24" t="s">
        <v>19</v>
      </c>
      <c r="G23" s="24" t="s">
        <v>20</v>
      </c>
      <c r="H23" s="24" t="s">
        <v>21</v>
      </c>
      <c r="I23" s="24" t="s">
        <v>19</v>
      </c>
      <c r="J23" s="75" t="s">
        <v>104</v>
      </c>
      <c r="K23" s="70">
        <f>K24</f>
        <v>92.100000000000009</v>
      </c>
      <c r="L23" s="254">
        <f>L24</f>
        <v>0</v>
      </c>
      <c r="M23" s="255">
        <f>M24</f>
        <v>92.100000000000009</v>
      </c>
    </row>
    <row r="24" spans="1:13" ht="24" customHeight="1" x14ac:dyDescent="0.2">
      <c r="A24" s="71">
        <v>8</v>
      </c>
      <c r="B24" s="24" t="s">
        <v>118</v>
      </c>
      <c r="C24" s="24" t="s">
        <v>7</v>
      </c>
      <c r="D24" s="24" t="s">
        <v>46</v>
      </c>
      <c r="E24" s="24" t="s">
        <v>20</v>
      </c>
      <c r="F24" s="24" t="s">
        <v>19</v>
      </c>
      <c r="G24" s="24" t="s">
        <v>24</v>
      </c>
      <c r="H24" s="24" t="s">
        <v>21</v>
      </c>
      <c r="I24" s="24" t="s">
        <v>19</v>
      </c>
      <c r="J24" s="75" t="s">
        <v>170</v>
      </c>
      <c r="K24" s="70">
        <f>K25+K26+K27+K28</f>
        <v>92.100000000000009</v>
      </c>
      <c r="L24" s="254">
        <f>L25+L26+L27+L28</f>
        <v>0</v>
      </c>
      <c r="M24" s="255">
        <f>M25+M26+M27+M28</f>
        <v>92.100000000000009</v>
      </c>
    </row>
    <row r="25" spans="1:13" ht="50.25" customHeight="1" x14ac:dyDescent="0.2">
      <c r="A25" s="71">
        <v>9</v>
      </c>
      <c r="B25" s="23" t="s">
        <v>118</v>
      </c>
      <c r="C25" s="23" t="s">
        <v>7</v>
      </c>
      <c r="D25" s="23" t="s">
        <v>46</v>
      </c>
      <c r="E25" s="23" t="s">
        <v>26</v>
      </c>
      <c r="F25" s="23" t="s">
        <v>100</v>
      </c>
      <c r="G25" s="23" t="s">
        <v>24</v>
      </c>
      <c r="H25" s="23" t="s">
        <v>21</v>
      </c>
      <c r="I25" s="23" t="s">
        <v>29</v>
      </c>
      <c r="J25" s="74" t="s">
        <v>171</v>
      </c>
      <c r="K25" s="73">
        <v>34.200000000000003</v>
      </c>
      <c r="L25" s="254"/>
      <c r="M25" s="259">
        <f>K25+L25</f>
        <v>34.200000000000003</v>
      </c>
    </row>
    <row r="26" spans="1:13" ht="63" customHeight="1" x14ac:dyDescent="0.2">
      <c r="A26" s="71">
        <v>10</v>
      </c>
      <c r="B26" s="23" t="s">
        <v>118</v>
      </c>
      <c r="C26" s="23" t="s">
        <v>7</v>
      </c>
      <c r="D26" s="23" t="s">
        <v>46</v>
      </c>
      <c r="E26" s="23" t="s">
        <v>26</v>
      </c>
      <c r="F26" s="23" t="s">
        <v>101</v>
      </c>
      <c r="G26" s="23" t="s">
        <v>24</v>
      </c>
      <c r="H26" s="23" t="s">
        <v>21</v>
      </c>
      <c r="I26" s="23" t="s">
        <v>29</v>
      </c>
      <c r="J26" s="74" t="s">
        <v>175</v>
      </c>
      <c r="K26" s="73">
        <v>0.3</v>
      </c>
      <c r="L26" s="254"/>
      <c r="M26" s="255">
        <f>K26+L26</f>
        <v>0.3</v>
      </c>
    </row>
    <row r="27" spans="1:13" ht="53.25" customHeight="1" x14ac:dyDescent="0.2">
      <c r="A27" s="71">
        <v>11</v>
      </c>
      <c r="B27" s="23" t="s">
        <v>118</v>
      </c>
      <c r="C27" s="23" t="s">
        <v>7</v>
      </c>
      <c r="D27" s="23" t="s">
        <v>46</v>
      </c>
      <c r="E27" s="23" t="s">
        <v>26</v>
      </c>
      <c r="F27" s="23" t="s">
        <v>102</v>
      </c>
      <c r="G27" s="23" t="s">
        <v>24</v>
      </c>
      <c r="H27" s="23" t="s">
        <v>21</v>
      </c>
      <c r="I27" s="23" t="s">
        <v>29</v>
      </c>
      <c r="J27" s="74" t="s">
        <v>172</v>
      </c>
      <c r="K27" s="73">
        <v>62.9</v>
      </c>
      <c r="L27" s="254"/>
      <c r="M27" s="255">
        <f>K27+L27</f>
        <v>62.9</v>
      </c>
    </row>
    <row r="28" spans="1:13" s="11" customFormat="1" ht="51.75" customHeight="1" x14ac:dyDescent="0.2">
      <c r="A28" s="71">
        <v>12</v>
      </c>
      <c r="B28" s="23" t="s">
        <v>118</v>
      </c>
      <c r="C28" s="23" t="s">
        <v>7</v>
      </c>
      <c r="D28" s="23" t="s">
        <v>46</v>
      </c>
      <c r="E28" s="23" t="s">
        <v>26</v>
      </c>
      <c r="F28" s="23" t="s">
        <v>103</v>
      </c>
      <c r="G28" s="23" t="s">
        <v>24</v>
      </c>
      <c r="H28" s="23" t="s">
        <v>21</v>
      </c>
      <c r="I28" s="23" t="s">
        <v>29</v>
      </c>
      <c r="J28" s="74" t="s">
        <v>173</v>
      </c>
      <c r="K28" s="73">
        <v>-5.3</v>
      </c>
      <c r="L28" s="254"/>
      <c r="M28" s="255">
        <f>K28+L28</f>
        <v>-5.3</v>
      </c>
    </row>
    <row r="29" spans="1:13" s="11" customFormat="1" ht="21.75" customHeight="1" x14ac:dyDescent="0.2">
      <c r="A29" s="71">
        <v>13</v>
      </c>
      <c r="B29" s="24" t="s">
        <v>23</v>
      </c>
      <c r="C29" s="24" t="s">
        <v>7</v>
      </c>
      <c r="D29" s="24" t="s">
        <v>39</v>
      </c>
      <c r="E29" s="24" t="s">
        <v>20</v>
      </c>
      <c r="F29" s="24" t="s">
        <v>20</v>
      </c>
      <c r="G29" s="24" t="s">
        <v>20</v>
      </c>
      <c r="H29" s="24" t="s">
        <v>21</v>
      </c>
      <c r="I29" s="24" t="s">
        <v>29</v>
      </c>
      <c r="J29" s="75" t="s">
        <v>204</v>
      </c>
      <c r="K29" s="70">
        <f>K30</f>
        <v>3.5</v>
      </c>
      <c r="L29" s="254">
        <f>L30</f>
        <v>0</v>
      </c>
      <c r="M29" s="255">
        <f>M30</f>
        <v>3.5</v>
      </c>
    </row>
    <row r="30" spans="1:13" s="11" customFormat="1" ht="21.75" customHeight="1" x14ac:dyDescent="0.2">
      <c r="A30" s="71">
        <v>14</v>
      </c>
      <c r="B30" s="24" t="s">
        <v>23</v>
      </c>
      <c r="C30" s="24" t="s">
        <v>7</v>
      </c>
      <c r="D30" s="24" t="s">
        <v>39</v>
      </c>
      <c r="E30" s="24" t="s">
        <v>46</v>
      </c>
      <c r="F30" s="24" t="s">
        <v>24</v>
      </c>
      <c r="G30" s="24" t="s">
        <v>20</v>
      </c>
      <c r="H30" s="24" t="s">
        <v>21</v>
      </c>
      <c r="I30" s="24" t="s">
        <v>29</v>
      </c>
      <c r="J30" s="75" t="s">
        <v>205</v>
      </c>
      <c r="K30" s="70">
        <f>K31</f>
        <v>3.5</v>
      </c>
      <c r="L30" s="254">
        <f>SUM(L31)</f>
        <v>0</v>
      </c>
      <c r="M30" s="255">
        <f>SUM(M31)</f>
        <v>3.5</v>
      </c>
    </row>
    <row r="31" spans="1:13" s="11" customFormat="1" ht="21.75" customHeight="1" x14ac:dyDescent="0.2">
      <c r="A31" s="71">
        <v>15</v>
      </c>
      <c r="B31" s="23" t="s">
        <v>23</v>
      </c>
      <c r="C31" s="23" t="s">
        <v>7</v>
      </c>
      <c r="D31" s="23" t="s">
        <v>39</v>
      </c>
      <c r="E31" s="23" t="s">
        <v>46</v>
      </c>
      <c r="F31" s="23" t="s">
        <v>28</v>
      </c>
      <c r="G31" s="23" t="s">
        <v>24</v>
      </c>
      <c r="H31" s="23" t="s">
        <v>211</v>
      </c>
      <c r="I31" s="23" t="s">
        <v>29</v>
      </c>
      <c r="J31" s="74" t="s">
        <v>205</v>
      </c>
      <c r="K31" s="73">
        <v>3.5</v>
      </c>
      <c r="L31" s="256"/>
      <c r="M31" s="260">
        <f>K31+L31</f>
        <v>3.5</v>
      </c>
    </row>
    <row r="32" spans="1:13" ht="15.75" x14ac:dyDescent="0.25">
      <c r="A32" s="71">
        <v>16</v>
      </c>
      <c r="B32" s="24" t="s">
        <v>23</v>
      </c>
      <c r="C32" s="24" t="s">
        <v>7</v>
      </c>
      <c r="D32" s="24" t="s">
        <v>31</v>
      </c>
      <c r="E32" s="24" t="s">
        <v>20</v>
      </c>
      <c r="F32" s="24" t="s">
        <v>19</v>
      </c>
      <c r="G32" s="24" t="s">
        <v>20</v>
      </c>
      <c r="H32" s="24" t="s">
        <v>21</v>
      </c>
      <c r="I32" s="24" t="s">
        <v>19</v>
      </c>
      <c r="J32" s="76" t="s">
        <v>150</v>
      </c>
      <c r="K32" s="70">
        <f>SUM(K35+K33)</f>
        <v>330</v>
      </c>
      <c r="L32" s="254">
        <f>SUM(L33+L35)</f>
        <v>0</v>
      </c>
      <c r="M32" s="255">
        <f>SUM(M33+M35)</f>
        <v>330</v>
      </c>
    </row>
    <row r="33" spans="1:13" ht="12.75" customHeight="1" x14ac:dyDescent="0.2">
      <c r="A33" s="71">
        <v>17</v>
      </c>
      <c r="B33" s="24" t="s">
        <v>23</v>
      </c>
      <c r="C33" s="24" t="s">
        <v>7</v>
      </c>
      <c r="D33" s="24" t="s">
        <v>31</v>
      </c>
      <c r="E33" s="24" t="s">
        <v>24</v>
      </c>
      <c r="F33" s="24" t="s">
        <v>19</v>
      </c>
      <c r="G33" s="24" t="s">
        <v>20</v>
      </c>
      <c r="H33" s="24" t="s">
        <v>21</v>
      </c>
      <c r="I33" s="24" t="s">
        <v>29</v>
      </c>
      <c r="J33" s="75" t="s">
        <v>32</v>
      </c>
      <c r="K33" s="70">
        <f>SUM(K34)</f>
        <v>161.9</v>
      </c>
      <c r="L33" s="254">
        <f>L34</f>
        <v>0</v>
      </c>
      <c r="M33" s="255">
        <f>M34</f>
        <v>161.9</v>
      </c>
    </row>
    <row r="34" spans="1:13" ht="27.75" customHeight="1" x14ac:dyDescent="0.2">
      <c r="A34" s="71">
        <v>18</v>
      </c>
      <c r="B34" s="23" t="s">
        <v>23</v>
      </c>
      <c r="C34" s="23" t="s">
        <v>7</v>
      </c>
      <c r="D34" s="23" t="s">
        <v>31</v>
      </c>
      <c r="E34" s="23" t="s">
        <v>24</v>
      </c>
      <c r="F34" s="23" t="s">
        <v>33</v>
      </c>
      <c r="G34" s="23" t="s">
        <v>18</v>
      </c>
      <c r="H34" s="23" t="s">
        <v>21</v>
      </c>
      <c r="I34" s="23" t="s">
        <v>29</v>
      </c>
      <c r="J34" s="74" t="s">
        <v>151</v>
      </c>
      <c r="K34" s="73">
        <v>161.9</v>
      </c>
      <c r="L34" s="256"/>
      <c r="M34" s="260">
        <f>K34+L34</f>
        <v>161.9</v>
      </c>
    </row>
    <row r="35" spans="1:13" ht="15.75" x14ac:dyDescent="0.25">
      <c r="A35" s="71">
        <v>19</v>
      </c>
      <c r="B35" s="24" t="s">
        <v>23</v>
      </c>
      <c r="C35" s="24" t="s">
        <v>7</v>
      </c>
      <c r="D35" s="24" t="s">
        <v>31</v>
      </c>
      <c r="E35" s="24" t="s">
        <v>31</v>
      </c>
      <c r="F35" s="24" t="s">
        <v>19</v>
      </c>
      <c r="G35" s="24" t="s">
        <v>20</v>
      </c>
      <c r="H35" s="24" t="s">
        <v>21</v>
      </c>
      <c r="I35" s="24" t="s">
        <v>29</v>
      </c>
      <c r="J35" s="76" t="s">
        <v>152</v>
      </c>
      <c r="K35" s="70">
        <f>SUM(K36+K38)</f>
        <v>168.1</v>
      </c>
      <c r="L35" s="261">
        <f>L36+L38</f>
        <v>0</v>
      </c>
      <c r="M35" s="131">
        <f>SUM(M36+M38)</f>
        <v>168.1</v>
      </c>
    </row>
    <row r="36" spans="1:13" ht="28.5" customHeight="1" x14ac:dyDescent="0.2">
      <c r="A36" s="71">
        <v>20</v>
      </c>
      <c r="B36" s="23" t="s">
        <v>23</v>
      </c>
      <c r="C36" s="23" t="s">
        <v>7</v>
      </c>
      <c r="D36" s="23" t="s">
        <v>31</v>
      </c>
      <c r="E36" s="23" t="s">
        <v>31</v>
      </c>
      <c r="F36" s="23" t="s">
        <v>33</v>
      </c>
      <c r="G36" s="23" t="s">
        <v>20</v>
      </c>
      <c r="H36" s="23" t="s">
        <v>21</v>
      </c>
      <c r="I36" s="23" t="s">
        <v>29</v>
      </c>
      <c r="J36" s="74" t="s">
        <v>284</v>
      </c>
      <c r="K36" s="70">
        <f>K37</f>
        <v>17</v>
      </c>
      <c r="L36" s="254">
        <f>L37</f>
        <v>0</v>
      </c>
      <c r="M36" s="259">
        <f>K36+L36</f>
        <v>17</v>
      </c>
    </row>
    <row r="37" spans="1:13" ht="25.5" customHeight="1" x14ac:dyDescent="0.2">
      <c r="A37" s="71">
        <v>21</v>
      </c>
      <c r="B37" s="23" t="s">
        <v>23</v>
      </c>
      <c r="C37" s="23" t="s">
        <v>7</v>
      </c>
      <c r="D37" s="23" t="s">
        <v>31</v>
      </c>
      <c r="E37" s="23" t="s">
        <v>31</v>
      </c>
      <c r="F37" s="23" t="s">
        <v>207</v>
      </c>
      <c r="G37" s="23" t="s">
        <v>18</v>
      </c>
      <c r="H37" s="23" t="s">
        <v>21</v>
      </c>
      <c r="I37" s="23" t="s">
        <v>29</v>
      </c>
      <c r="J37" s="74" t="s">
        <v>208</v>
      </c>
      <c r="K37" s="73">
        <v>17</v>
      </c>
      <c r="L37" s="256"/>
      <c r="M37" s="255">
        <f>K37+L37</f>
        <v>17</v>
      </c>
    </row>
    <row r="38" spans="1:13" ht="27" customHeight="1" x14ac:dyDescent="0.2">
      <c r="A38" s="71">
        <v>22</v>
      </c>
      <c r="B38" s="23" t="s">
        <v>23</v>
      </c>
      <c r="C38" s="23" t="s">
        <v>7</v>
      </c>
      <c r="D38" s="23" t="s">
        <v>31</v>
      </c>
      <c r="E38" s="23" t="s">
        <v>31</v>
      </c>
      <c r="F38" s="23" t="s">
        <v>209</v>
      </c>
      <c r="G38" s="23" t="s">
        <v>20</v>
      </c>
      <c r="H38" s="23" t="s">
        <v>21</v>
      </c>
      <c r="I38" s="23" t="s">
        <v>29</v>
      </c>
      <c r="J38" s="74" t="s">
        <v>285</v>
      </c>
      <c r="K38" s="70">
        <f>K39</f>
        <v>151.1</v>
      </c>
      <c r="L38" s="262">
        <f>L39</f>
        <v>0</v>
      </c>
      <c r="M38" s="263">
        <f>M39</f>
        <v>151.1</v>
      </c>
    </row>
    <row r="39" spans="1:13" ht="29.25" customHeight="1" x14ac:dyDescent="0.2">
      <c r="A39" s="71">
        <v>23</v>
      </c>
      <c r="B39" s="23" t="s">
        <v>23</v>
      </c>
      <c r="C39" s="23" t="s">
        <v>7</v>
      </c>
      <c r="D39" s="23" t="s">
        <v>31</v>
      </c>
      <c r="E39" s="23" t="s">
        <v>31</v>
      </c>
      <c r="F39" s="23" t="s">
        <v>210</v>
      </c>
      <c r="G39" s="23" t="s">
        <v>18</v>
      </c>
      <c r="H39" s="23" t="s">
        <v>21</v>
      </c>
      <c r="I39" s="23" t="s">
        <v>29</v>
      </c>
      <c r="J39" s="74" t="s">
        <v>206</v>
      </c>
      <c r="K39" s="73">
        <v>151.1</v>
      </c>
      <c r="L39" s="264"/>
      <c r="M39" s="259">
        <f>K39+L39</f>
        <v>151.1</v>
      </c>
    </row>
    <row r="40" spans="1:13" x14ac:dyDescent="0.2">
      <c r="A40" s="71">
        <v>24</v>
      </c>
      <c r="B40" s="24" t="s">
        <v>34</v>
      </c>
      <c r="C40" s="24" t="s">
        <v>7</v>
      </c>
      <c r="D40" s="24" t="s">
        <v>35</v>
      </c>
      <c r="E40" s="24" t="s">
        <v>20</v>
      </c>
      <c r="F40" s="24" t="s">
        <v>19</v>
      </c>
      <c r="G40" s="24" t="s">
        <v>20</v>
      </c>
      <c r="H40" s="24" t="s">
        <v>21</v>
      </c>
      <c r="I40" s="24" t="s">
        <v>19</v>
      </c>
      <c r="J40" s="69" t="s">
        <v>36</v>
      </c>
      <c r="K40" s="70">
        <f t="shared" ref="K40:M41" si="0">K41</f>
        <v>7.9</v>
      </c>
      <c r="L40" s="254">
        <f t="shared" si="0"/>
        <v>0</v>
      </c>
      <c r="M40" s="255">
        <f t="shared" si="0"/>
        <v>7.9</v>
      </c>
    </row>
    <row r="41" spans="1:13" s="11" customFormat="1" ht="38.25" x14ac:dyDescent="0.2">
      <c r="A41" s="71">
        <v>25</v>
      </c>
      <c r="B41" s="24" t="s">
        <v>34</v>
      </c>
      <c r="C41" s="24" t="s">
        <v>7</v>
      </c>
      <c r="D41" s="24" t="s">
        <v>35</v>
      </c>
      <c r="E41" s="24" t="s">
        <v>37</v>
      </c>
      <c r="F41" s="24" t="s">
        <v>19</v>
      </c>
      <c r="G41" s="24" t="s">
        <v>24</v>
      </c>
      <c r="H41" s="24" t="s">
        <v>21</v>
      </c>
      <c r="I41" s="24" t="s">
        <v>29</v>
      </c>
      <c r="J41" s="69" t="s">
        <v>38</v>
      </c>
      <c r="K41" s="77">
        <f t="shared" si="0"/>
        <v>7.9</v>
      </c>
      <c r="L41" s="254">
        <f t="shared" si="0"/>
        <v>0</v>
      </c>
      <c r="M41" s="255">
        <f t="shared" si="0"/>
        <v>7.9</v>
      </c>
    </row>
    <row r="42" spans="1:13" ht="51" x14ac:dyDescent="0.2">
      <c r="A42" s="71">
        <v>26</v>
      </c>
      <c r="B42" s="23" t="s">
        <v>34</v>
      </c>
      <c r="C42" s="23" t="s">
        <v>7</v>
      </c>
      <c r="D42" s="23" t="s">
        <v>35</v>
      </c>
      <c r="E42" s="23" t="s">
        <v>37</v>
      </c>
      <c r="F42" s="23" t="s">
        <v>30</v>
      </c>
      <c r="G42" s="23" t="s">
        <v>24</v>
      </c>
      <c r="H42" s="23" t="s">
        <v>21</v>
      </c>
      <c r="I42" s="23" t="s">
        <v>29</v>
      </c>
      <c r="J42" s="72" t="s">
        <v>153</v>
      </c>
      <c r="K42" s="78">
        <v>7.9</v>
      </c>
      <c r="L42" s="265"/>
      <c r="M42" s="266">
        <f>K42+L42</f>
        <v>7.9</v>
      </c>
    </row>
    <row r="43" spans="1:13" x14ac:dyDescent="0.2">
      <c r="A43" s="71">
        <v>27</v>
      </c>
      <c r="B43" s="24" t="s">
        <v>34</v>
      </c>
      <c r="C43" s="24" t="s">
        <v>8</v>
      </c>
      <c r="D43" s="24" t="s">
        <v>20</v>
      </c>
      <c r="E43" s="24" t="s">
        <v>20</v>
      </c>
      <c r="F43" s="24" t="s">
        <v>19</v>
      </c>
      <c r="G43" s="24" t="s">
        <v>20</v>
      </c>
      <c r="H43" s="24" t="s">
        <v>21</v>
      </c>
      <c r="I43" s="24" t="s">
        <v>19</v>
      </c>
      <c r="J43" s="69" t="s">
        <v>41</v>
      </c>
      <c r="K43" s="70">
        <f>K44</f>
        <v>7087</v>
      </c>
      <c r="L43" s="267">
        <f>L44</f>
        <v>68.599999999999909</v>
      </c>
      <c r="M43" s="266">
        <f>SUM(M44:M44)</f>
        <v>7155.6</v>
      </c>
    </row>
    <row r="44" spans="1:13" ht="25.5" x14ac:dyDescent="0.2">
      <c r="A44" s="71">
        <v>28</v>
      </c>
      <c r="B44" s="24" t="s">
        <v>34</v>
      </c>
      <c r="C44" s="24" t="s">
        <v>8</v>
      </c>
      <c r="D44" s="24" t="s">
        <v>26</v>
      </c>
      <c r="E44" s="24" t="s">
        <v>20</v>
      </c>
      <c r="F44" s="24" t="s">
        <v>19</v>
      </c>
      <c r="G44" s="24" t="s">
        <v>20</v>
      </c>
      <c r="H44" s="24" t="s">
        <v>21</v>
      </c>
      <c r="I44" s="24" t="s">
        <v>19</v>
      </c>
      <c r="J44" s="69" t="s">
        <v>42</v>
      </c>
      <c r="K44" s="70">
        <f>K45+K48+K51</f>
        <v>7087</v>
      </c>
      <c r="L44" s="261">
        <f>L45+L48+L51</f>
        <v>68.599999999999909</v>
      </c>
      <c r="M44" s="268">
        <f>K44+L44</f>
        <v>7155.6</v>
      </c>
    </row>
    <row r="45" spans="1:13" ht="25.5" x14ac:dyDescent="0.2">
      <c r="A45" s="71">
        <v>29</v>
      </c>
      <c r="B45" s="24" t="s">
        <v>34</v>
      </c>
      <c r="C45" s="24" t="s">
        <v>8</v>
      </c>
      <c r="D45" s="24" t="s">
        <v>26</v>
      </c>
      <c r="E45" s="24" t="s">
        <v>18</v>
      </c>
      <c r="F45" s="24" t="s">
        <v>19</v>
      </c>
      <c r="G45" s="24" t="s">
        <v>20</v>
      </c>
      <c r="H45" s="24" t="s">
        <v>21</v>
      </c>
      <c r="I45" s="24" t="s">
        <v>43</v>
      </c>
      <c r="J45" s="69" t="s">
        <v>44</v>
      </c>
      <c r="K45" s="70">
        <f t="shared" ref="K45:M46" si="1">K46</f>
        <v>497.7</v>
      </c>
      <c r="L45" s="267">
        <f t="shared" si="1"/>
        <v>878.8</v>
      </c>
      <c r="M45" s="266">
        <f t="shared" si="1"/>
        <v>1376.5</v>
      </c>
    </row>
    <row r="46" spans="1:13" s="11" customFormat="1" x14ac:dyDescent="0.2">
      <c r="A46" s="71">
        <v>30</v>
      </c>
      <c r="B46" s="23" t="s">
        <v>34</v>
      </c>
      <c r="C46" s="23" t="s">
        <v>8</v>
      </c>
      <c r="D46" s="23" t="s">
        <v>26</v>
      </c>
      <c r="E46" s="23" t="s">
        <v>286</v>
      </c>
      <c r="F46" s="23" t="s">
        <v>45</v>
      </c>
      <c r="G46" s="23" t="s">
        <v>20</v>
      </c>
      <c r="H46" s="23" t="s">
        <v>21</v>
      </c>
      <c r="I46" s="23" t="s">
        <v>43</v>
      </c>
      <c r="J46" s="72" t="s">
        <v>154</v>
      </c>
      <c r="K46" s="70">
        <f t="shared" si="1"/>
        <v>497.7</v>
      </c>
      <c r="L46" s="267">
        <f t="shared" si="1"/>
        <v>878.8</v>
      </c>
      <c r="M46" s="266">
        <f t="shared" si="1"/>
        <v>1376.5</v>
      </c>
    </row>
    <row r="47" spans="1:13" s="11" customFormat="1" ht="27" customHeight="1" x14ac:dyDescent="0.2">
      <c r="A47" s="71">
        <v>31</v>
      </c>
      <c r="B47" s="23" t="s">
        <v>34</v>
      </c>
      <c r="C47" s="23" t="s">
        <v>8</v>
      </c>
      <c r="D47" s="23" t="s">
        <v>26</v>
      </c>
      <c r="E47" s="23" t="s">
        <v>286</v>
      </c>
      <c r="F47" s="23" t="s">
        <v>45</v>
      </c>
      <c r="G47" s="23" t="s">
        <v>18</v>
      </c>
      <c r="H47" s="23" t="s">
        <v>21</v>
      </c>
      <c r="I47" s="23" t="s">
        <v>43</v>
      </c>
      <c r="J47" s="72" t="s">
        <v>287</v>
      </c>
      <c r="K47" s="73">
        <v>497.7</v>
      </c>
      <c r="L47" s="267">
        <v>878.8</v>
      </c>
      <c r="M47" s="259">
        <f>K47+L47</f>
        <v>1376.5</v>
      </c>
    </row>
    <row r="48" spans="1:13" s="11" customFormat="1" ht="25.5" x14ac:dyDescent="0.2">
      <c r="A48" s="71">
        <v>32</v>
      </c>
      <c r="B48" s="24" t="s">
        <v>34</v>
      </c>
      <c r="C48" s="24" t="s">
        <v>8</v>
      </c>
      <c r="D48" s="24" t="s">
        <v>26</v>
      </c>
      <c r="E48" s="24" t="s">
        <v>288</v>
      </c>
      <c r="F48" s="24" t="s">
        <v>19</v>
      </c>
      <c r="G48" s="24" t="s">
        <v>20</v>
      </c>
      <c r="H48" s="24" t="s">
        <v>21</v>
      </c>
      <c r="I48" s="24" t="s">
        <v>43</v>
      </c>
      <c r="J48" s="69" t="s">
        <v>47</v>
      </c>
      <c r="K48" s="70">
        <f t="shared" ref="K48:M49" si="2">K49</f>
        <v>63.5</v>
      </c>
      <c r="L48" s="254">
        <f t="shared" si="2"/>
        <v>0</v>
      </c>
      <c r="M48" s="255">
        <f t="shared" si="2"/>
        <v>63.5</v>
      </c>
    </row>
    <row r="49" spans="1:13" ht="25.5" x14ac:dyDescent="0.2">
      <c r="A49" s="71">
        <v>33</v>
      </c>
      <c r="B49" s="23" t="s">
        <v>34</v>
      </c>
      <c r="C49" s="23" t="s">
        <v>8</v>
      </c>
      <c r="D49" s="23" t="s">
        <v>26</v>
      </c>
      <c r="E49" s="23" t="s">
        <v>289</v>
      </c>
      <c r="F49" s="23" t="s">
        <v>290</v>
      </c>
      <c r="G49" s="23" t="s">
        <v>20</v>
      </c>
      <c r="H49" s="23" t="s">
        <v>21</v>
      </c>
      <c r="I49" s="23" t="s">
        <v>43</v>
      </c>
      <c r="J49" s="72" t="s">
        <v>48</v>
      </c>
      <c r="K49" s="70">
        <f t="shared" si="2"/>
        <v>63.5</v>
      </c>
      <c r="L49" s="130">
        <f t="shared" si="2"/>
        <v>0</v>
      </c>
      <c r="M49" s="129">
        <f t="shared" si="2"/>
        <v>63.5</v>
      </c>
    </row>
    <row r="50" spans="1:13" ht="25.5" x14ac:dyDescent="0.2">
      <c r="A50" s="71">
        <v>34</v>
      </c>
      <c r="B50" s="23" t="s">
        <v>34</v>
      </c>
      <c r="C50" s="23" t="s">
        <v>8</v>
      </c>
      <c r="D50" s="23" t="s">
        <v>26</v>
      </c>
      <c r="E50" s="23" t="s">
        <v>289</v>
      </c>
      <c r="F50" s="23" t="s">
        <v>290</v>
      </c>
      <c r="G50" s="23" t="s">
        <v>18</v>
      </c>
      <c r="H50" s="23" t="s">
        <v>21</v>
      </c>
      <c r="I50" s="23" t="s">
        <v>43</v>
      </c>
      <c r="J50" s="72" t="s">
        <v>291</v>
      </c>
      <c r="K50" s="73">
        <v>63.5</v>
      </c>
      <c r="L50" s="256"/>
      <c r="M50" s="258">
        <f>K50+L50</f>
        <v>63.5</v>
      </c>
    </row>
    <row r="51" spans="1:13" s="11" customFormat="1" x14ac:dyDescent="0.2">
      <c r="A51" s="71">
        <v>35</v>
      </c>
      <c r="B51" s="24" t="s">
        <v>34</v>
      </c>
      <c r="C51" s="24" t="s">
        <v>8</v>
      </c>
      <c r="D51" s="24" t="s">
        <v>26</v>
      </c>
      <c r="E51" s="24" t="s">
        <v>294</v>
      </c>
      <c r="F51" s="24" t="s">
        <v>19</v>
      </c>
      <c r="G51" s="24" t="s">
        <v>20</v>
      </c>
      <c r="H51" s="24" t="s">
        <v>21</v>
      </c>
      <c r="I51" s="24" t="s">
        <v>43</v>
      </c>
      <c r="J51" s="69" t="s">
        <v>49</v>
      </c>
      <c r="K51" s="70">
        <f>K52+K53</f>
        <v>6525.8</v>
      </c>
      <c r="L51" s="261">
        <f>L52+L53</f>
        <v>-810.2</v>
      </c>
      <c r="M51" s="237">
        <f>M52+M53</f>
        <v>5715.6</v>
      </c>
    </row>
    <row r="52" spans="1:13" ht="51" x14ac:dyDescent="0.2">
      <c r="A52" s="71">
        <v>36</v>
      </c>
      <c r="B52" s="23" t="s">
        <v>34</v>
      </c>
      <c r="C52" s="23" t="s">
        <v>8</v>
      </c>
      <c r="D52" s="23" t="s">
        <v>26</v>
      </c>
      <c r="E52" s="23" t="s">
        <v>37</v>
      </c>
      <c r="F52" s="23" t="s">
        <v>276</v>
      </c>
      <c r="G52" s="23" t="s">
        <v>18</v>
      </c>
      <c r="H52" s="23" t="s">
        <v>21</v>
      </c>
      <c r="I52" s="23" t="s">
        <v>43</v>
      </c>
      <c r="J52" s="72" t="s">
        <v>277</v>
      </c>
      <c r="K52" s="73"/>
      <c r="L52" s="256">
        <v>68.5</v>
      </c>
      <c r="M52" s="258">
        <f>K52+L52</f>
        <v>68.5</v>
      </c>
    </row>
    <row r="53" spans="1:13" x14ac:dyDescent="0.2">
      <c r="A53" s="71">
        <v>36</v>
      </c>
      <c r="B53" s="24" t="s">
        <v>34</v>
      </c>
      <c r="C53" s="24" t="s">
        <v>8</v>
      </c>
      <c r="D53" s="24" t="s">
        <v>26</v>
      </c>
      <c r="E53" s="24" t="s">
        <v>292</v>
      </c>
      <c r="F53" s="24" t="s">
        <v>50</v>
      </c>
      <c r="G53" s="24" t="s">
        <v>20</v>
      </c>
      <c r="H53" s="24" t="s">
        <v>21</v>
      </c>
      <c r="I53" s="24" t="s">
        <v>43</v>
      </c>
      <c r="J53" s="69" t="s">
        <v>155</v>
      </c>
      <c r="K53" s="70">
        <f>K54</f>
        <v>6525.8</v>
      </c>
      <c r="L53" s="254">
        <f>L54</f>
        <v>-878.7</v>
      </c>
      <c r="M53" s="259">
        <f>K53+L53</f>
        <v>5647.1</v>
      </c>
    </row>
    <row r="54" spans="1:13" ht="25.5" x14ac:dyDescent="0.2">
      <c r="A54" s="71">
        <v>37</v>
      </c>
      <c r="B54" s="23" t="s">
        <v>34</v>
      </c>
      <c r="C54" s="48" t="s">
        <v>8</v>
      </c>
      <c r="D54" s="48" t="s">
        <v>26</v>
      </c>
      <c r="E54" s="48" t="s">
        <v>292</v>
      </c>
      <c r="F54" s="48" t="s">
        <v>50</v>
      </c>
      <c r="G54" s="48" t="s">
        <v>18</v>
      </c>
      <c r="H54" s="48" t="s">
        <v>21</v>
      </c>
      <c r="I54" s="48" t="s">
        <v>43</v>
      </c>
      <c r="J54" s="79" t="s">
        <v>293</v>
      </c>
      <c r="K54" s="80">
        <v>6525.8</v>
      </c>
      <c r="L54" s="269">
        <v>-878.7</v>
      </c>
      <c r="M54" s="260">
        <f>K54+L54</f>
        <v>5647.1</v>
      </c>
    </row>
    <row r="55" spans="1:13" s="11" customFormat="1" ht="13.5" customHeight="1" thickBot="1" x14ac:dyDescent="0.25">
      <c r="A55" s="364" t="s">
        <v>51</v>
      </c>
      <c r="B55" s="365"/>
      <c r="C55" s="365"/>
      <c r="D55" s="365"/>
      <c r="E55" s="365"/>
      <c r="F55" s="365"/>
      <c r="G55" s="365"/>
      <c r="H55" s="365"/>
      <c r="I55" s="365"/>
      <c r="J55" s="366"/>
      <c r="K55" s="81">
        <f>K17+K43</f>
        <v>7578.5</v>
      </c>
      <c r="L55" s="132">
        <f>L17+L43</f>
        <v>68.599999999999909</v>
      </c>
      <c r="M55" s="133">
        <f>M17+M43</f>
        <v>7647.1</v>
      </c>
    </row>
    <row r="56" spans="1:13" ht="12.75" customHeight="1" x14ac:dyDescent="0.2">
      <c r="A56" s="367" t="s">
        <v>176</v>
      </c>
      <c r="B56" s="368"/>
      <c r="C56" s="368"/>
      <c r="D56" s="368"/>
      <c r="E56" s="368"/>
      <c r="F56" s="368"/>
      <c r="G56" s="368"/>
      <c r="H56" s="368"/>
      <c r="I56" s="368"/>
      <c r="J56" s="369"/>
      <c r="K56" s="46">
        <f>(K55-K48)*15%</f>
        <v>1127.25</v>
      </c>
      <c r="L56" s="46">
        <f>(L55-L48)*15%</f>
        <v>10.289999999999987</v>
      </c>
      <c r="M56" s="46">
        <f>(M55-M48)*15%</f>
        <v>1137.54</v>
      </c>
    </row>
    <row r="57" spans="1:13" x14ac:dyDescent="0.2">
      <c r="A57" s="361" t="s">
        <v>177</v>
      </c>
      <c r="B57" s="362"/>
      <c r="C57" s="362"/>
      <c r="D57" s="362"/>
      <c r="E57" s="362"/>
      <c r="F57" s="362"/>
      <c r="G57" s="362"/>
      <c r="H57" s="362"/>
      <c r="I57" s="362"/>
      <c r="J57" s="363"/>
      <c r="K57" s="26">
        <f>K17*50%</f>
        <v>245.75</v>
      </c>
      <c r="L57" s="26">
        <f>L17*50%</f>
        <v>0</v>
      </c>
      <c r="M57" s="26">
        <f>M17*50%</f>
        <v>245.75</v>
      </c>
    </row>
    <row r="58" spans="1:13" s="11" customFormat="1" ht="14.25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2"/>
      <c r="K58" s="53"/>
      <c r="L58" s="83"/>
      <c r="M58" s="83"/>
    </row>
    <row r="59" spans="1:13" x14ac:dyDescent="0.2">
      <c r="A59" s="12"/>
      <c r="K59" s="5"/>
      <c r="L59" s="83"/>
      <c r="M59" s="83"/>
    </row>
    <row r="60" spans="1:13" ht="14.25" x14ac:dyDescent="0.2">
      <c r="A60" s="12"/>
      <c r="K60" s="5"/>
      <c r="L60" s="84"/>
      <c r="M60" s="84"/>
    </row>
    <row r="61" spans="1:13" x14ac:dyDescent="0.2">
      <c r="A61" s="12"/>
    </row>
    <row r="62" spans="1:13" x14ac:dyDescent="0.2">
      <c r="A62" s="12"/>
    </row>
    <row r="63" spans="1:13" x14ac:dyDescent="0.2">
      <c r="A63" s="12"/>
    </row>
    <row r="64" spans="1:13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  <row r="74" spans="1:1" x14ac:dyDescent="0.2">
      <c r="A74" s="12"/>
    </row>
    <row r="75" spans="1:1" x14ac:dyDescent="0.2">
      <c r="A75" s="12"/>
    </row>
    <row r="76" spans="1:1" x14ac:dyDescent="0.2">
      <c r="A76" s="12"/>
    </row>
    <row r="77" spans="1:1" x14ac:dyDescent="0.2">
      <c r="A77" s="12"/>
    </row>
    <row r="78" spans="1:1" x14ac:dyDescent="0.2">
      <c r="A78" s="12"/>
    </row>
    <row r="79" spans="1:1" x14ac:dyDescent="0.2">
      <c r="A79" s="12"/>
    </row>
    <row r="80" spans="1:1" x14ac:dyDescent="0.2">
      <c r="A80" s="12"/>
    </row>
    <row r="81" spans="1:1" x14ac:dyDescent="0.2">
      <c r="A81" s="12"/>
    </row>
    <row r="82" spans="1:1" x14ac:dyDescent="0.2">
      <c r="A82" s="12"/>
    </row>
    <row r="83" spans="1:1" x14ac:dyDescent="0.2">
      <c r="A83" s="12"/>
    </row>
    <row r="84" spans="1:1" x14ac:dyDescent="0.2">
      <c r="A84" s="12"/>
    </row>
    <row r="85" spans="1:1" x14ac:dyDescent="0.2">
      <c r="A85" s="12"/>
    </row>
    <row r="86" spans="1:1" x14ac:dyDescent="0.2">
      <c r="A86" s="12"/>
    </row>
    <row r="87" spans="1:1" x14ac:dyDescent="0.2">
      <c r="A87" s="12"/>
    </row>
    <row r="88" spans="1:1" x14ac:dyDescent="0.2">
      <c r="A88" s="12"/>
    </row>
    <row r="89" spans="1:1" x14ac:dyDescent="0.2">
      <c r="A89" s="12"/>
    </row>
    <row r="90" spans="1:1" x14ac:dyDescent="0.2">
      <c r="A90" s="12"/>
    </row>
    <row r="91" spans="1:1" x14ac:dyDescent="0.2">
      <c r="A91" s="12"/>
    </row>
    <row r="92" spans="1:1" x14ac:dyDescent="0.2">
      <c r="A92" s="12"/>
    </row>
    <row r="93" spans="1:1" x14ac:dyDescent="0.2">
      <c r="A93" s="12"/>
    </row>
  </sheetData>
  <mergeCells count="19">
    <mergeCell ref="J13:M13"/>
    <mergeCell ref="L14:L15"/>
    <mergeCell ref="M14:M15"/>
    <mergeCell ref="A57:J57"/>
    <mergeCell ref="A55:J55"/>
    <mergeCell ref="A56:J56"/>
    <mergeCell ref="A14:A15"/>
    <mergeCell ref="B14:I14"/>
    <mergeCell ref="J14:J15"/>
    <mergeCell ref="K14:K15"/>
    <mergeCell ref="A12:K12"/>
    <mergeCell ref="J1:M1"/>
    <mergeCell ref="J2:M2"/>
    <mergeCell ref="J3:M3"/>
    <mergeCell ref="J4:M4"/>
    <mergeCell ref="J6:M6"/>
    <mergeCell ref="I7:M7"/>
    <mergeCell ref="I8:M8"/>
    <mergeCell ref="J9:M9"/>
  </mergeCells>
  <phoneticPr fontId="7" type="noConversion"/>
  <conditionalFormatting sqref="L19:M19 L14:M14">
    <cfRule type="cellIs" dxfId="3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90" fitToHeight="3" orientation="portrait" r:id="rId1"/>
  <headerFooter alignWithMargins="0"/>
  <rowBreaks count="2" manualBreakCount="2">
    <brk id="22" max="12" man="1"/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4"/>
  <sheetViews>
    <sheetView zoomScaleNormal="100" zoomScaleSheetLayoutView="100" workbookViewId="0">
      <selection activeCell="I11" sqref="I11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2.5703125" style="14" hidden="1" customWidth="1"/>
    <col min="5" max="5" width="11.5703125" style="14" hidden="1" customWidth="1"/>
    <col min="6" max="6" width="11.5703125" style="14" customWidth="1"/>
    <col min="7" max="16384" width="9.140625" style="14"/>
  </cols>
  <sheetData>
    <row r="1" spans="1:7" ht="12.75" customHeight="1" x14ac:dyDescent="0.2">
      <c r="C1" s="347" t="s">
        <v>198</v>
      </c>
      <c r="D1" s="347"/>
      <c r="E1" s="347"/>
      <c r="F1" s="347"/>
    </row>
    <row r="2" spans="1:7" ht="12.75" customHeight="1" x14ac:dyDescent="0.2">
      <c r="C2" s="348" t="s">
        <v>199</v>
      </c>
      <c r="D2" s="348"/>
      <c r="E2" s="348"/>
      <c r="F2" s="348"/>
    </row>
    <row r="3" spans="1:7" ht="12.75" customHeight="1" x14ac:dyDescent="0.2">
      <c r="C3" s="348" t="s">
        <v>99</v>
      </c>
      <c r="D3" s="348"/>
      <c r="E3" s="348"/>
      <c r="F3" s="348"/>
    </row>
    <row r="4" spans="1:7" ht="12.75" customHeight="1" x14ac:dyDescent="0.2">
      <c r="C4" s="349" t="s">
        <v>362</v>
      </c>
      <c r="D4" s="349"/>
      <c r="E4" s="349"/>
      <c r="F4" s="349"/>
    </row>
    <row r="5" spans="1:7" x14ac:dyDescent="0.2">
      <c r="C5" s="350"/>
      <c r="D5" s="350"/>
      <c r="E5" s="350"/>
      <c r="F5" s="350"/>
    </row>
    <row r="6" spans="1:7" ht="12.75" customHeight="1" x14ac:dyDescent="0.2">
      <c r="C6" s="347" t="s">
        <v>201</v>
      </c>
      <c r="D6" s="347"/>
      <c r="E6" s="347"/>
      <c r="F6" s="347"/>
    </row>
    <row r="7" spans="1:7" ht="12.75" customHeight="1" x14ac:dyDescent="0.2">
      <c r="C7" s="348" t="s">
        <v>200</v>
      </c>
      <c r="D7" s="348"/>
      <c r="E7" s="348"/>
      <c r="F7" s="348"/>
    </row>
    <row r="8" spans="1:7" ht="13.5" customHeight="1" x14ac:dyDescent="0.2">
      <c r="C8" s="348" t="s">
        <v>99</v>
      </c>
      <c r="D8" s="348"/>
      <c r="E8" s="348"/>
      <c r="F8" s="348"/>
    </row>
    <row r="9" spans="1:7" ht="12.75" customHeight="1" x14ac:dyDescent="0.2">
      <c r="C9" s="349" t="s">
        <v>319</v>
      </c>
      <c r="D9" s="349"/>
      <c r="E9" s="349"/>
      <c r="F9" s="349"/>
    </row>
    <row r="10" spans="1:7" ht="30" customHeight="1" x14ac:dyDescent="0.2"/>
    <row r="11" spans="1:7" ht="82.5" customHeight="1" x14ac:dyDescent="0.3">
      <c r="B11" s="378" t="s">
        <v>320</v>
      </c>
      <c r="C11" s="378"/>
      <c r="D11" s="378"/>
    </row>
    <row r="12" spans="1:7" ht="16.5" thickBot="1" x14ac:dyDescent="0.3">
      <c r="B12" s="379" t="s">
        <v>10</v>
      </c>
      <c r="C12" s="379"/>
      <c r="D12" s="379"/>
      <c r="E12" s="379"/>
      <c r="F12" s="379"/>
    </row>
    <row r="13" spans="1:7" s="59" customFormat="1" ht="21" customHeight="1" x14ac:dyDescent="0.2">
      <c r="A13" s="384" t="s">
        <v>94</v>
      </c>
      <c r="B13" s="380" t="s">
        <v>53</v>
      </c>
      <c r="C13" s="380" t="s">
        <v>54</v>
      </c>
      <c r="D13" s="380" t="s">
        <v>324</v>
      </c>
      <c r="E13" s="380" t="s">
        <v>0</v>
      </c>
      <c r="F13" s="382" t="s">
        <v>55</v>
      </c>
    </row>
    <row r="14" spans="1:7" s="59" customFormat="1" ht="21" customHeight="1" x14ac:dyDescent="0.2">
      <c r="A14" s="385"/>
      <c r="B14" s="381"/>
      <c r="C14" s="381"/>
      <c r="D14" s="381"/>
      <c r="E14" s="381"/>
      <c r="F14" s="383"/>
    </row>
    <row r="15" spans="1:7" s="56" customFormat="1" ht="11.25" x14ac:dyDescent="0.2">
      <c r="A15" s="57"/>
      <c r="B15" s="58">
        <v>1</v>
      </c>
      <c r="C15" s="58">
        <v>2</v>
      </c>
      <c r="D15" s="58">
        <v>3</v>
      </c>
      <c r="E15" s="58">
        <v>3</v>
      </c>
      <c r="F15" s="226">
        <v>3</v>
      </c>
    </row>
    <row r="16" spans="1:7" ht="15.75" x14ac:dyDescent="0.2">
      <c r="A16" s="43">
        <v>1</v>
      </c>
      <c r="B16" s="39" t="s">
        <v>56</v>
      </c>
      <c r="C16" s="40" t="s">
        <v>57</v>
      </c>
      <c r="D16" s="123">
        <f>D17+D18+D19</f>
        <v>3601.5</v>
      </c>
      <c r="E16" s="123">
        <f>E17+E18+E19</f>
        <v>0.1</v>
      </c>
      <c r="F16" s="251">
        <f>F17+F18+F19</f>
        <v>3601.6000000000004</v>
      </c>
      <c r="G16" s="252"/>
    </row>
    <row r="17" spans="1:6" ht="47.25" x14ac:dyDescent="0.2">
      <c r="A17" s="44">
        <v>2</v>
      </c>
      <c r="B17" s="29" t="s">
        <v>58</v>
      </c>
      <c r="C17" s="30" t="s">
        <v>59</v>
      </c>
      <c r="D17" s="124">
        <f>'прил 9 ВЕДОМ'!G18</f>
        <v>584.20000000000005</v>
      </c>
      <c r="E17" s="124">
        <f>'прил 9 ВЕДОМ'!H18</f>
        <v>0</v>
      </c>
      <c r="F17" s="227">
        <f>'прил 9 ВЕДОМ'!I18</f>
        <v>584.20000000000005</v>
      </c>
    </row>
    <row r="18" spans="1:6" ht="49.5" customHeight="1" x14ac:dyDescent="0.2">
      <c r="A18" s="43">
        <v>3</v>
      </c>
      <c r="B18" s="29" t="s">
        <v>60</v>
      </c>
      <c r="C18" s="30" t="s">
        <v>61</v>
      </c>
      <c r="D18" s="124">
        <f>'прил 9 ВЕДОМ'!G24</f>
        <v>3012.3</v>
      </c>
      <c r="E18" s="124">
        <f>'прил 9 ВЕДОМ'!H24</f>
        <v>0.1</v>
      </c>
      <c r="F18" s="227">
        <f>'прил 9 ВЕДОМ'!I24</f>
        <v>3012.4</v>
      </c>
    </row>
    <row r="19" spans="1:6" ht="15.75" x14ac:dyDescent="0.2">
      <c r="A19" s="44">
        <v>4</v>
      </c>
      <c r="B19" s="31" t="s">
        <v>298</v>
      </c>
      <c r="C19" s="22" t="s">
        <v>85</v>
      </c>
      <c r="D19" s="124">
        <f>'прил 9 ВЕДОМ'!G47</f>
        <v>5</v>
      </c>
      <c r="E19" s="124">
        <f>'прил 9 ВЕДОМ'!H47</f>
        <v>0</v>
      </c>
      <c r="F19" s="227">
        <f>'прил 9 ВЕДОМ'!I47</f>
        <v>5</v>
      </c>
    </row>
    <row r="20" spans="1:6" ht="15.75" x14ac:dyDescent="0.2">
      <c r="A20" s="43">
        <v>5</v>
      </c>
      <c r="B20" s="31" t="s">
        <v>352</v>
      </c>
      <c r="C20" s="22" t="s">
        <v>353</v>
      </c>
      <c r="D20" s="124">
        <f>'прил 9 ВЕДОМ'!G53</f>
        <v>0</v>
      </c>
      <c r="E20" s="124">
        <f>'прил 9 ВЕДОМ'!H53</f>
        <v>1.4</v>
      </c>
      <c r="F20" s="227">
        <f>'прил 9 ВЕДОМ'!I53</f>
        <v>1.4</v>
      </c>
    </row>
    <row r="21" spans="1:6" ht="15.75" x14ac:dyDescent="0.2">
      <c r="A21" s="44">
        <v>6</v>
      </c>
      <c r="B21" s="27" t="s">
        <v>62</v>
      </c>
      <c r="C21" s="28" t="s">
        <v>63</v>
      </c>
      <c r="D21" s="125">
        <f>D22</f>
        <v>63.5</v>
      </c>
      <c r="E21" s="125">
        <f>E22</f>
        <v>0</v>
      </c>
      <c r="F21" s="228">
        <f>F22</f>
        <v>63.5</v>
      </c>
    </row>
    <row r="22" spans="1:6" ht="15.75" x14ac:dyDescent="0.2">
      <c r="A22" s="43">
        <v>7</v>
      </c>
      <c r="B22" s="29" t="s">
        <v>64</v>
      </c>
      <c r="C22" s="30" t="s">
        <v>65</v>
      </c>
      <c r="D22" s="124">
        <f>'прил 9 ВЕДОМ'!G62</f>
        <v>63.5</v>
      </c>
      <c r="E22" s="124">
        <f>'прил 9 ВЕДОМ'!H62</f>
        <v>0</v>
      </c>
      <c r="F22" s="227">
        <f>'прил 9 ВЕДОМ'!I62</f>
        <v>63.5</v>
      </c>
    </row>
    <row r="23" spans="1:6" ht="31.5" x14ac:dyDescent="0.2">
      <c r="A23" s="44">
        <v>8</v>
      </c>
      <c r="B23" s="27" t="s">
        <v>66</v>
      </c>
      <c r="C23" s="28" t="s">
        <v>67</v>
      </c>
      <c r="D23" s="125">
        <f>D24+D25</f>
        <v>47.2</v>
      </c>
      <c r="E23" s="125">
        <f t="shared" ref="E23:F23" si="0">E24+E25</f>
        <v>0</v>
      </c>
      <c r="F23" s="228">
        <f t="shared" si="0"/>
        <v>47.2</v>
      </c>
    </row>
    <row r="24" spans="1:6" ht="15.75" x14ac:dyDescent="0.2">
      <c r="A24" s="43">
        <v>9</v>
      </c>
      <c r="B24" s="29" t="s">
        <v>86</v>
      </c>
      <c r="C24" s="30" t="s">
        <v>87</v>
      </c>
      <c r="D24" s="124">
        <f>'прил 9 ВЕДОМ'!G72</f>
        <v>46.7</v>
      </c>
      <c r="E24" s="124">
        <f>'прил 9 ВЕДОМ'!H72</f>
        <v>0</v>
      </c>
      <c r="F24" s="227">
        <f>'прил 9 ВЕДОМ'!I72</f>
        <v>46.7</v>
      </c>
    </row>
    <row r="25" spans="1:6" ht="31.5" x14ac:dyDescent="0.2">
      <c r="A25" s="44">
        <v>10</v>
      </c>
      <c r="B25" s="29" t="s">
        <v>300</v>
      </c>
      <c r="C25" s="30" t="s">
        <v>302</v>
      </c>
      <c r="D25" s="124">
        <f>'прил 9 ВЕДОМ'!G84</f>
        <v>0.5</v>
      </c>
      <c r="E25" s="124">
        <f>'прил 9 ВЕДОМ'!H84</f>
        <v>0</v>
      </c>
      <c r="F25" s="227">
        <f>'прил 9 ВЕДОМ'!I84</f>
        <v>0.5</v>
      </c>
    </row>
    <row r="26" spans="1:6" ht="15.75" x14ac:dyDescent="0.2">
      <c r="A26" s="43">
        <v>11</v>
      </c>
      <c r="B26" s="25" t="s">
        <v>88</v>
      </c>
      <c r="C26" s="32" t="s">
        <v>89</v>
      </c>
      <c r="D26" s="125">
        <f>D27</f>
        <v>1408</v>
      </c>
      <c r="E26" s="125">
        <f>E27</f>
        <v>0</v>
      </c>
      <c r="F26" s="228">
        <f>F27</f>
        <v>1408</v>
      </c>
    </row>
    <row r="27" spans="1:6" ht="15.75" x14ac:dyDescent="0.2">
      <c r="A27" s="44">
        <v>12</v>
      </c>
      <c r="B27" s="33" t="s">
        <v>90</v>
      </c>
      <c r="C27" s="34" t="s">
        <v>91</v>
      </c>
      <c r="D27" s="124">
        <f>'прил 9 ВЕДОМ'!G91</f>
        <v>1408</v>
      </c>
      <c r="E27" s="124">
        <f>'прил 9 ВЕДОМ'!H91</f>
        <v>0</v>
      </c>
      <c r="F27" s="227">
        <f>'прил 9 ВЕДОМ'!I91</f>
        <v>1408</v>
      </c>
    </row>
    <row r="28" spans="1:6" ht="15.75" x14ac:dyDescent="0.2">
      <c r="A28" s="43">
        <v>13</v>
      </c>
      <c r="B28" s="27" t="s">
        <v>68</v>
      </c>
      <c r="C28" s="28" t="s">
        <v>69</v>
      </c>
      <c r="D28" s="125">
        <f>D29</f>
        <v>276.3</v>
      </c>
      <c r="E28" s="125">
        <f>E29</f>
        <v>67.099999999999994</v>
      </c>
      <c r="F28" s="228">
        <f>F29</f>
        <v>343.40000000000003</v>
      </c>
    </row>
    <row r="29" spans="1:6" ht="15.75" x14ac:dyDescent="0.2">
      <c r="A29" s="44">
        <v>14</v>
      </c>
      <c r="B29" s="29" t="s">
        <v>70</v>
      </c>
      <c r="C29" s="30" t="s">
        <v>71</v>
      </c>
      <c r="D29" s="124">
        <f>'прил 9 ВЕДОМ'!G110</f>
        <v>276.3</v>
      </c>
      <c r="E29" s="124">
        <f>'прил 9 ВЕДОМ'!H110</f>
        <v>67.099999999999994</v>
      </c>
      <c r="F29" s="227">
        <f>'прил 9 ВЕДОМ'!I110</f>
        <v>343.40000000000003</v>
      </c>
    </row>
    <row r="30" spans="1:6" ht="15.75" x14ac:dyDescent="0.2">
      <c r="A30" s="43">
        <v>15</v>
      </c>
      <c r="B30" s="27" t="s">
        <v>72</v>
      </c>
      <c r="C30" s="28" t="s">
        <v>73</v>
      </c>
      <c r="D30" s="125">
        <f>D31</f>
        <v>2244.6</v>
      </c>
      <c r="E30" s="125">
        <f>E31</f>
        <v>0</v>
      </c>
      <c r="F30" s="228">
        <f>F31</f>
        <v>2244.6</v>
      </c>
    </row>
    <row r="31" spans="1:6" ht="15.75" x14ac:dyDescent="0.2">
      <c r="A31" s="44">
        <v>16</v>
      </c>
      <c r="B31" s="33" t="s">
        <v>74</v>
      </c>
      <c r="C31" s="30" t="s">
        <v>75</v>
      </c>
      <c r="D31" s="124">
        <f>'прил 9 ВЕДОМ'!G122</f>
        <v>2244.6</v>
      </c>
      <c r="E31" s="124">
        <f>'прил 9 ВЕДОМ'!H122</f>
        <v>0</v>
      </c>
      <c r="F31" s="227">
        <f>'прил 9 ВЕДОМ'!I122</f>
        <v>2244.6</v>
      </c>
    </row>
    <row r="32" spans="1:6" ht="15.75" x14ac:dyDescent="0.2">
      <c r="A32" s="43">
        <v>17</v>
      </c>
      <c r="B32" s="27" t="s">
        <v>76</v>
      </c>
      <c r="C32" s="28" t="s">
        <v>77</v>
      </c>
      <c r="D32" s="125">
        <f>D33</f>
        <v>23</v>
      </c>
      <c r="E32" s="125">
        <f>E33</f>
        <v>0</v>
      </c>
      <c r="F32" s="228">
        <f>F33</f>
        <v>23</v>
      </c>
    </row>
    <row r="33" spans="1:6" ht="18.75" customHeight="1" x14ac:dyDescent="0.2">
      <c r="A33" s="44">
        <v>18</v>
      </c>
      <c r="B33" s="41" t="s">
        <v>78</v>
      </c>
      <c r="C33" s="42" t="s">
        <v>79</v>
      </c>
      <c r="D33" s="126">
        <f>'прил 9 ВЕДОМ'!G130</f>
        <v>23</v>
      </c>
      <c r="E33" s="126">
        <f>'прил 9 ВЕДОМ'!H130</f>
        <v>0</v>
      </c>
      <c r="F33" s="229">
        <f>'прил 9 ВЕДОМ'!I130</f>
        <v>23</v>
      </c>
    </row>
    <row r="34" spans="1:6" ht="16.5" thickBot="1" x14ac:dyDescent="0.25">
      <c r="A34" s="45"/>
      <c r="B34" s="386" t="s">
        <v>80</v>
      </c>
      <c r="C34" s="386"/>
      <c r="D34" s="127">
        <f>D16+D21+D23+D26+D28+D30+D32</f>
        <v>7664.1</v>
      </c>
      <c r="E34" s="127">
        <f>E16+E21+E23+E26+E28+E30+E32</f>
        <v>67.199999999999989</v>
      </c>
      <c r="F34" s="230">
        <f>F16+F21+F23+F26+F28+F30+F32</f>
        <v>7731.2999999999993</v>
      </c>
    </row>
  </sheetData>
  <mergeCells count="18">
    <mergeCell ref="B12:F12"/>
    <mergeCell ref="E13:E14"/>
    <mergeCell ref="F13:F14"/>
    <mergeCell ref="A13:A14"/>
    <mergeCell ref="B34:C34"/>
    <mergeCell ref="B13:B14"/>
    <mergeCell ref="C13:C14"/>
    <mergeCell ref="D13:D14"/>
    <mergeCell ref="C1:F1"/>
    <mergeCell ref="C2:F2"/>
    <mergeCell ref="C3:F3"/>
    <mergeCell ref="C4:F4"/>
    <mergeCell ref="B11:D11"/>
    <mergeCell ref="C6:F6"/>
    <mergeCell ref="C7:F7"/>
    <mergeCell ref="C8:F8"/>
    <mergeCell ref="C9:F9"/>
    <mergeCell ref="C5:F5"/>
  </mergeCells>
  <phoneticPr fontId="7" type="noConversion"/>
  <pageMargins left="0.74803149606299213" right="0.19685039370078741" top="0.31496062992125984" bottom="0.23622047244094491" header="0.19685039370078741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9"/>
  <sheetViews>
    <sheetView view="pageBreakPreview" zoomScaleNormal="100" zoomScaleSheetLayoutView="100" workbookViewId="0">
      <selection activeCell="C4" sqref="C4:I4"/>
    </sheetView>
  </sheetViews>
  <sheetFormatPr defaultRowHeight="12.75" x14ac:dyDescent="0.2"/>
  <cols>
    <col min="1" max="1" width="5.42578125" style="88" customWidth="1"/>
    <col min="2" max="2" width="41.7109375" style="88" customWidth="1"/>
    <col min="3" max="3" width="6.5703125" style="88" customWidth="1"/>
    <col min="4" max="4" width="7.42578125" style="88" customWidth="1"/>
    <col min="5" max="5" width="10.140625" style="15" customWidth="1"/>
    <col min="6" max="6" width="6.5703125" style="16" customWidth="1"/>
    <col min="7" max="7" width="11" style="112" hidden="1" customWidth="1"/>
    <col min="8" max="8" width="9.7109375" style="277" hidden="1" customWidth="1"/>
    <col min="9" max="9" width="9.140625" style="277"/>
    <col min="10" max="11" width="9.140625" style="286"/>
    <col min="12" max="256" width="9.140625" style="88"/>
    <col min="257" max="257" width="5.42578125" style="88" customWidth="1"/>
    <col min="258" max="258" width="41.7109375" style="88" customWidth="1"/>
    <col min="259" max="259" width="6.5703125" style="88" customWidth="1"/>
    <col min="260" max="260" width="7.42578125" style="88" customWidth="1"/>
    <col min="261" max="261" width="10.140625" style="88" customWidth="1"/>
    <col min="262" max="262" width="6.5703125" style="88" customWidth="1"/>
    <col min="263" max="263" width="11" style="88" customWidth="1"/>
    <col min="264" max="512" width="9.140625" style="88"/>
    <col min="513" max="513" width="5.42578125" style="88" customWidth="1"/>
    <col min="514" max="514" width="41.7109375" style="88" customWidth="1"/>
    <col min="515" max="515" width="6.5703125" style="88" customWidth="1"/>
    <col min="516" max="516" width="7.42578125" style="88" customWidth="1"/>
    <col min="517" max="517" width="10.140625" style="88" customWidth="1"/>
    <col min="518" max="518" width="6.5703125" style="88" customWidth="1"/>
    <col min="519" max="519" width="11" style="88" customWidth="1"/>
    <col min="520" max="768" width="9.140625" style="88"/>
    <col min="769" max="769" width="5.42578125" style="88" customWidth="1"/>
    <col min="770" max="770" width="41.7109375" style="88" customWidth="1"/>
    <col min="771" max="771" width="6.5703125" style="88" customWidth="1"/>
    <col min="772" max="772" width="7.42578125" style="88" customWidth="1"/>
    <col min="773" max="773" width="10.140625" style="88" customWidth="1"/>
    <col min="774" max="774" width="6.5703125" style="88" customWidth="1"/>
    <col min="775" max="775" width="11" style="88" customWidth="1"/>
    <col min="776" max="1024" width="9.140625" style="88"/>
    <col min="1025" max="1025" width="5.42578125" style="88" customWidth="1"/>
    <col min="1026" max="1026" width="41.7109375" style="88" customWidth="1"/>
    <col min="1027" max="1027" width="6.5703125" style="88" customWidth="1"/>
    <col min="1028" max="1028" width="7.42578125" style="88" customWidth="1"/>
    <col min="1029" max="1029" width="10.140625" style="88" customWidth="1"/>
    <col min="1030" max="1030" width="6.5703125" style="88" customWidth="1"/>
    <col min="1031" max="1031" width="11" style="88" customWidth="1"/>
    <col min="1032" max="1280" width="9.140625" style="88"/>
    <col min="1281" max="1281" width="5.42578125" style="88" customWidth="1"/>
    <col min="1282" max="1282" width="41.7109375" style="88" customWidth="1"/>
    <col min="1283" max="1283" width="6.5703125" style="88" customWidth="1"/>
    <col min="1284" max="1284" width="7.42578125" style="88" customWidth="1"/>
    <col min="1285" max="1285" width="10.140625" style="88" customWidth="1"/>
    <col min="1286" max="1286" width="6.5703125" style="88" customWidth="1"/>
    <col min="1287" max="1287" width="11" style="88" customWidth="1"/>
    <col min="1288" max="1536" width="9.140625" style="88"/>
    <col min="1537" max="1537" width="5.42578125" style="88" customWidth="1"/>
    <col min="1538" max="1538" width="41.7109375" style="88" customWidth="1"/>
    <col min="1539" max="1539" width="6.5703125" style="88" customWidth="1"/>
    <col min="1540" max="1540" width="7.42578125" style="88" customWidth="1"/>
    <col min="1541" max="1541" width="10.140625" style="88" customWidth="1"/>
    <col min="1542" max="1542" width="6.5703125" style="88" customWidth="1"/>
    <col min="1543" max="1543" width="11" style="88" customWidth="1"/>
    <col min="1544" max="1792" width="9.140625" style="88"/>
    <col min="1793" max="1793" width="5.42578125" style="88" customWidth="1"/>
    <col min="1794" max="1794" width="41.7109375" style="88" customWidth="1"/>
    <col min="1795" max="1795" width="6.5703125" style="88" customWidth="1"/>
    <col min="1796" max="1796" width="7.42578125" style="88" customWidth="1"/>
    <col min="1797" max="1797" width="10.140625" style="88" customWidth="1"/>
    <col min="1798" max="1798" width="6.5703125" style="88" customWidth="1"/>
    <col min="1799" max="1799" width="11" style="88" customWidth="1"/>
    <col min="1800" max="2048" width="9.140625" style="88"/>
    <col min="2049" max="2049" width="5.42578125" style="88" customWidth="1"/>
    <col min="2050" max="2050" width="41.7109375" style="88" customWidth="1"/>
    <col min="2051" max="2051" width="6.5703125" style="88" customWidth="1"/>
    <col min="2052" max="2052" width="7.42578125" style="88" customWidth="1"/>
    <col min="2053" max="2053" width="10.140625" style="88" customWidth="1"/>
    <col min="2054" max="2054" width="6.5703125" style="88" customWidth="1"/>
    <col min="2055" max="2055" width="11" style="88" customWidth="1"/>
    <col min="2056" max="2304" width="9.140625" style="88"/>
    <col min="2305" max="2305" width="5.42578125" style="88" customWidth="1"/>
    <col min="2306" max="2306" width="41.7109375" style="88" customWidth="1"/>
    <col min="2307" max="2307" width="6.5703125" style="88" customWidth="1"/>
    <col min="2308" max="2308" width="7.42578125" style="88" customWidth="1"/>
    <col min="2309" max="2309" width="10.140625" style="88" customWidth="1"/>
    <col min="2310" max="2310" width="6.5703125" style="88" customWidth="1"/>
    <col min="2311" max="2311" width="11" style="88" customWidth="1"/>
    <col min="2312" max="2560" width="9.140625" style="88"/>
    <col min="2561" max="2561" width="5.42578125" style="88" customWidth="1"/>
    <col min="2562" max="2562" width="41.7109375" style="88" customWidth="1"/>
    <col min="2563" max="2563" width="6.5703125" style="88" customWidth="1"/>
    <col min="2564" max="2564" width="7.42578125" style="88" customWidth="1"/>
    <col min="2565" max="2565" width="10.140625" style="88" customWidth="1"/>
    <col min="2566" max="2566" width="6.5703125" style="88" customWidth="1"/>
    <col min="2567" max="2567" width="11" style="88" customWidth="1"/>
    <col min="2568" max="2816" width="9.140625" style="88"/>
    <col min="2817" max="2817" width="5.42578125" style="88" customWidth="1"/>
    <col min="2818" max="2818" width="41.7109375" style="88" customWidth="1"/>
    <col min="2819" max="2819" width="6.5703125" style="88" customWidth="1"/>
    <col min="2820" max="2820" width="7.42578125" style="88" customWidth="1"/>
    <col min="2821" max="2821" width="10.140625" style="88" customWidth="1"/>
    <col min="2822" max="2822" width="6.5703125" style="88" customWidth="1"/>
    <col min="2823" max="2823" width="11" style="88" customWidth="1"/>
    <col min="2824" max="3072" width="9.140625" style="88"/>
    <col min="3073" max="3073" width="5.42578125" style="88" customWidth="1"/>
    <col min="3074" max="3074" width="41.7109375" style="88" customWidth="1"/>
    <col min="3075" max="3075" width="6.5703125" style="88" customWidth="1"/>
    <col min="3076" max="3076" width="7.42578125" style="88" customWidth="1"/>
    <col min="3077" max="3077" width="10.140625" style="88" customWidth="1"/>
    <col min="3078" max="3078" width="6.5703125" style="88" customWidth="1"/>
    <col min="3079" max="3079" width="11" style="88" customWidth="1"/>
    <col min="3080" max="3328" width="9.140625" style="88"/>
    <col min="3329" max="3329" width="5.42578125" style="88" customWidth="1"/>
    <col min="3330" max="3330" width="41.7109375" style="88" customWidth="1"/>
    <col min="3331" max="3331" width="6.5703125" style="88" customWidth="1"/>
    <col min="3332" max="3332" width="7.42578125" style="88" customWidth="1"/>
    <col min="3333" max="3333" width="10.140625" style="88" customWidth="1"/>
    <col min="3334" max="3334" width="6.5703125" style="88" customWidth="1"/>
    <col min="3335" max="3335" width="11" style="88" customWidth="1"/>
    <col min="3336" max="3584" width="9.140625" style="88"/>
    <col min="3585" max="3585" width="5.42578125" style="88" customWidth="1"/>
    <col min="3586" max="3586" width="41.7109375" style="88" customWidth="1"/>
    <col min="3587" max="3587" width="6.5703125" style="88" customWidth="1"/>
    <col min="3588" max="3588" width="7.42578125" style="88" customWidth="1"/>
    <col min="3589" max="3589" width="10.140625" style="88" customWidth="1"/>
    <col min="3590" max="3590" width="6.5703125" style="88" customWidth="1"/>
    <col min="3591" max="3591" width="11" style="88" customWidth="1"/>
    <col min="3592" max="3840" width="9.140625" style="88"/>
    <col min="3841" max="3841" width="5.42578125" style="88" customWidth="1"/>
    <col min="3842" max="3842" width="41.7109375" style="88" customWidth="1"/>
    <col min="3843" max="3843" width="6.5703125" style="88" customWidth="1"/>
    <col min="3844" max="3844" width="7.42578125" style="88" customWidth="1"/>
    <col min="3845" max="3845" width="10.140625" style="88" customWidth="1"/>
    <col min="3846" max="3846" width="6.5703125" style="88" customWidth="1"/>
    <col min="3847" max="3847" width="11" style="88" customWidth="1"/>
    <col min="3848" max="4096" width="9.140625" style="88"/>
    <col min="4097" max="4097" width="5.42578125" style="88" customWidth="1"/>
    <col min="4098" max="4098" width="41.7109375" style="88" customWidth="1"/>
    <col min="4099" max="4099" width="6.5703125" style="88" customWidth="1"/>
    <col min="4100" max="4100" width="7.42578125" style="88" customWidth="1"/>
    <col min="4101" max="4101" width="10.140625" style="88" customWidth="1"/>
    <col min="4102" max="4102" width="6.5703125" style="88" customWidth="1"/>
    <col min="4103" max="4103" width="11" style="88" customWidth="1"/>
    <col min="4104" max="4352" width="9.140625" style="88"/>
    <col min="4353" max="4353" width="5.42578125" style="88" customWidth="1"/>
    <col min="4354" max="4354" width="41.7109375" style="88" customWidth="1"/>
    <col min="4355" max="4355" width="6.5703125" style="88" customWidth="1"/>
    <col min="4356" max="4356" width="7.42578125" style="88" customWidth="1"/>
    <col min="4357" max="4357" width="10.140625" style="88" customWidth="1"/>
    <col min="4358" max="4358" width="6.5703125" style="88" customWidth="1"/>
    <col min="4359" max="4359" width="11" style="88" customWidth="1"/>
    <col min="4360" max="4608" width="9.140625" style="88"/>
    <col min="4609" max="4609" width="5.42578125" style="88" customWidth="1"/>
    <col min="4610" max="4610" width="41.7109375" style="88" customWidth="1"/>
    <col min="4611" max="4611" width="6.5703125" style="88" customWidth="1"/>
    <col min="4612" max="4612" width="7.42578125" style="88" customWidth="1"/>
    <col min="4613" max="4613" width="10.140625" style="88" customWidth="1"/>
    <col min="4614" max="4614" width="6.5703125" style="88" customWidth="1"/>
    <col min="4615" max="4615" width="11" style="88" customWidth="1"/>
    <col min="4616" max="4864" width="9.140625" style="88"/>
    <col min="4865" max="4865" width="5.42578125" style="88" customWidth="1"/>
    <col min="4866" max="4866" width="41.7109375" style="88" customWidth="1"/>
    <col min="4867" max="4867" width="6.5703125" style="88" customWidth="1"/>
    <col min="4868" max="4868" width="7.42578125" style="88" customWidth="1"/>
    <col min="4869" max="4869" width="10.140625" style="88" customWidth="1"/>
    <col min="4870" max="4870" width="6.5703125" style="88" customWidth="1"/>
    <col min="4871" max="4871" width="11" style="88" customWidth="1"/>
    <col min="4872" max="5120" width="9.140625" style="88"/>
    <col min="5121" max="5121" width="5.42578125" style="88" customWidth="1"/>
    <col min="5122" max="5122" width="41.7109375" style="88" customWidth="1"/>
    <col min="5123" max="5123" width="6.5703125" style="88" customWidth="1"/>
    <col min="5124" max="5124" width="7.42578125" style="88" customWidth="1"/>
    <col min="5125" max="5125" width="10.140625" style="88" customWidth="1"/>
    <col min="5126" max="5126" width="6.5703125" style="88" customWidth="1"/>
    <col min="5127" max="5127" width="11" style="88" customWidth="1"/>
    <col min="5128" max="5376" width="9.140625" style="88"/>
    <col min="5377" max="5377" width="5.42578125" style="88" customWidth="1"/>
    <col min="5378" max="5378" width="41.7109375" style="88" customWidth="1"/>
    <col min="5379" max="5379" width="6.5703125" style="88" customWidth="1"/>
    <col min="5380" max="5380" width="7.42578125" style="88" customWidth="1"/>
    <col min="5381" max="5381" width="10.140625" style="88" customWidth="1"/>
    <col min="5382" max="5382" width="6.5703125" style="88" customWidth="1"/>
    <col min="5383" max="5383" width="11" style="88" customWidth="1"/>
    <col min="5384" max="5632" width="9.140625" style="88"/>
    <col min="5633" max="5633" width="5.42578125" style="88" customWidth="1"/>
    <col min="5634" max="5634" width="41.7109375" style="88" customWidth="1"/>
    <col min="5635" max="5635" width="6.5703125" style="88" customWidth="1"/>
    <col min="5636" max="5636" width="7.42578125" style="88" customWidth="1"/>
    <col min="5637" max="5637" width="10.140625" style="88" customWidth="1"/>
    <col min="5638" max="5638" width="6.5703125" style="88" customWidth="1"/>
    <col min="5639" max="5639" width="11" style="88" customWidth="1"/>
    <col min="5640" max="5888" width="9.140625" style="88"/>
    <col min="5889" max="5889" width="5.42578125" style="88" customWidth="1"/>
    <col min="5890" max="5890" width="41.7109375" style="88" customWidth="1"/>
    <col min="5891" max="5891" width="6.5703125" style="88" customWidth="1"/>
    <col min="5892" max="5892" width="7.42578125" style="88" customWidth="1"/>
    <col min="5893" max="5893" width="10.140625" style="88" customWidth="1"/>
    <col min="5894" max="5894" width="6.5703125" style="88" customWidth="1"/>
    <col min="5895" max="5895" width="11" style="88" customWidth="1"/>
    <col min="5896" max="6144" width="9.140625" style="88"/>
    <col min="6145" max="6145" width="5.42578125" style="88" customWidth="1"/>
    <col min="6146" max="6146" width="41.7109375" style="88" customWidth="1"/>
    <col min="6147" max="6147" width="6.5703125" style="88" customWidth="1"/>
    <col min="6148" max="6148" width="7.42578125" style="88" customWidth="1"/>
    <col min="6149" max="6149" width="10.140625" style="88" customWidth="1"/>
    <col min="6150" max="6150" width="6.5703125" style="88" customWidth="1"/>
    <col min="6151" max="6151" width="11" style="88" customWidth="1"/>
    <col min="6152" max="6400" width="9.140625" style="88"/>
    <col min="6401" max="6401" width="5.42578125" style="88" customWidth="1"/>
    <col min="6402" max="6402" width="41.7109375" style="88" customWidth="1"/>
    <col min="6403" max="6403" width="6.5703125" style="88" customWidth="1"/>
    <col min="6404" max="6404" width="7.42578125" style="88" customWidth="1"/>
    <col min="6405" max="6405" width="10.140625" style="88" customWidth="1"/>
    <col min="6406" max="6406" width="6.5703125" style="88" customWidth="1"/>
    <col min="6407" max="6407" width="11" style="88" customWidth="1"/>
    <col min="6408" max="6656" width="9.140625" style="88"/>
    <col min="6657" max="6657" width="5.42578125" style="88" customWidth="1"/>
    <col min="6658" max="6658" width="41.7109375" style="88" customWidth="1"/>
    <col min="6659" max="6659" width="6.5703125" style="88" customWidth="1"/>
    <col min="6660" max="6660" width="7.42578125" style="88" customWidth="1"/>
    <col min="6661" max="6661" width="10.140625" style="88" customWidth="1"/>
    <col min="6662" max="6662" width="6.5703125" style="88" customWidth="1"/>
    <col min="6663" max="6663" width="11" style="88" customWidth="1"/>
    <col min="6664" max="6912" width="9.140625" style="88"/>
    <col min="6913" max="6913" width="5.42578125" style="88" customWidth="1"/>
    <col min="6914" max="6914" width="41.7109375" style="88" customWidth="1"/>
    <col min="6915" max="6915" width="6.5703125" style="88" customWidth="1"/>
    <col min="6916" max="6916" width="7.42578125" style="88" customWidth="1"/>
    <col min="6917" max="6917" width="10.140625" style="88" customWidth="1"/>
    <col min="6918" max="6918" width="6.5703125" style="88" customWidth="1"/>
    <col min="6919" max="6919" width="11" style="88" customWidth="1"/>
    <col min="6920" max="7168" width="9.140625" style="88"/>
    <col min="7169" max="7169" width="5.42578125" style="88" customWidth="1"/>
    <col min="7170" max="7170" width="41.7109375" style="88" customWidth="1"/>
    <col min="7171" max="7171" width="6.5703125" style="88" customWidth="1"/>
    <col min="7172" max="7172" width="7.42578125" style="88" customWidth="1"/>
    <col min="7173" max="7173" width="10.140625" style="88" customWidth="1"/>
    <col min="7174" max="7174" width="6.5703125" style="88" customWidth="1"/>
    <col min="7175" max="7175" width="11" style="88" customWidth="1"/>
    <col min="7176" max="7424" width="9.140625" style="88"/>
    <col min="7425" max="7425" width="5.42578125" style="88" customWidth="1"/>
    <col min="7426" max="7426" width="41.7109375" style="88" customWidth="1"/>
    <col min="7427" max="7427" width="6.5703125" style="88" customWidth="1"/>
    <col min="7428" max="7428" width="7.42578125" style="88" customWidth="1"/>
    <col min="7429" max="7429" width="10.140625" style="88" customWidth="1"/>
    <col min="7430" max="7430" width="6.5703125" style="88" customWidth="1"/>
    <col min="7431" max="7431" width="11" style="88" customWidth="1"/>
    <col min="7432" max="7680" width="9.140625" style="88"/>
    <col min="7681" max="7681" width="5.42578125" style="88" customWidth="1"/>
    <col min="7682" max="7682" width="41.7109375" style="88" customWidth="1"/>
    <col min="7683" max="7683" width="6.5703125" style="88" customWidth="1"/>
    <col min="7684" max="7684" width="7.42578125" style="88" customWidth="1"/>
    <col min="7685" max="7685" width="10.140625" style="88" customWidth="1"/>
    <col min="7686" max="7686" width="6.5703125" style="88" customWidth="1"/>
    <col min="7687" max="7687" width="11" style="88" customWidth="1"/>
    <col min="7688" max="7936" width="9.140625" style="88"/>
    <col min="7937" max="7937" width="5.42578125" style="88" customWidth="1"/>
    <col min="7938" max="7938" width="41.7109375" style="88" customWidth="1"/>
    <col min="7939" max="7939" width="6.5703125" style="88" customWidth="1"/>
    <col min="7940" max="7940" width="7.42578125" style="88" customWidth="1"/>
    <col min="7941" max="7941" width="10.140625" style="88" customWidth="1"/>
    <col min="7942" max="7942" width="6.5703125" style="88" customWidth="1"/>
    <col min="7943" max="7943" width="11" style="88" customWidth="1"/>
    <col min="7944" max="8192" width="9.140625" style="88"/>
    <col min="8193" max="8193" width="5.42578125" style="88" customWidth="1"/>
    <col min="8194" max="8194" width="41.7109375" style="88" customWidth="1"/>
    <col min="8195" max="8195" width="6.5703125" style="88" customWidth="1"/>
    <col min="8196" max="8196" width="7.42578125" style="88" customWidth="1"/>
    <col min="8197" max="8197" width="10.140625" style="88" customWidth="1"/>
    <col min="8198" max="8198" width="6.5703125" style="88" customWidth="1"/>
    <col min="8199" max="8199" width="11" style="88" customWidth="1"/>
    <col min="8200" max="8448" width="9.140625" style="88"/>
    <col min="8449" max="8449" width="5.42578125" style="88" customWidth="1"/>
    <col min="8450" max="8450" width="41.7109375" style="88" customWidth="1"/>
    <col min="8451" max="8451" width="6.5703125" style="88" customWidth="1"/>
    <col min="8452" max="8452" width="7.42578125" style="88" customWidth="1"/>
    <col min="8453" max="8453" width="10.140625" style="88" customWidth="1"/>
    <col min="8454" max="8454" width="6.5703125" style="88" customWidth="1"/>
    <col min="8455" max="8455" width="11" style="88" customWidth="1"/>
    <col min="8456" max="8704" width="9.140625" style="88"/>
    <col min="8705" max="8705" width="5.42578125" style="88" customWidth="1"/>
    <col min="8706" max="8706" width="41.7109375" style="88" customWidth="1"/>
    <col min="8707" max="8707" width="6.5703125" style="88" customWidth="1"/>
    <col min="8708" max="8708" width="7.42578125" style="88" customWidth="1"/>
    <col min="8709" max="8709" width="10.140625" style="88" customWidth="1"/>
    <col min="8710" max="8710" width="6.5703125" style="88" customWidth="1"/>
    <col min="8711" max="8711" width="11" style="88" customWidth="1"/>
    <col min="8712" max="8960" width="9.140625" style="88"/>
    <col min="8961" max="8961" width="5.42578125" style="88" customWidth="1"/>
    <col min="8962" max="8962" width="41.7109375" style="88" customWidth="1"/>
    <col min="8963" max="8963" width="6.5703125" style="88" customWidth="1"/>
    <col min="8964" max="8964" width="7.42578125" style="88" customWidth="1"/>
    <col min="8965" max="8965" width="10.140625" style="88" customWidth="1"/>
    <col min="8966" max="8966" width="6.5703125" style="88" customWidth="1"/>
    <col min="8967" max="8967" width="11" style="88" customWidth="1"/>
    <col min="8968" max="9216" width="9.140625" style="88"/>
    <col min="9217" max="9217" width="5.42578125" style="88" customWidth="1"/>
    <col min="9218" max="9218" width="41.7109375" style="88" customWidth="1"/>
    <col min="9219" max="9219" width="6.5703125" style="88" customWidth="1"/>
    <col min="9220" max="9220" width="7.42578125" style="88" customWidth="1"/>
    <col min="9221" max="9221" width="10.140625" style="88" customWidth="1"/>
    <col min="9222" max="9222" width="6.5703125" style="88" customWidth="1"/>
    <col min="9223" max="9223" width="11" style="88" customWidth="1"/>
    <col min="9224" max="9472" width="9.140625" style="88"/>
    <col min="9473" max="9473" width="5.42578125" style="88" customWidth="1"/>
    <col min="9474" max="9474" width="41.7109375" style="88" customWidth="1"/>
    <col min="9475" max="9475" width="6.5703125" style="88" customWidth="1"/>
    <col min="9476" max="9476" width="7.42578125" style="88" customWidth="1"/>
    <col min="9477" max="9477" width="10.140625" style="88" customWidth="1"/>
    <col min="9478" max="9478" width="6.5703125" style="88" customWidth="1"/>
    <col min="9479" max="9479" width="11" style="88" customWidth="1"/>
    <col min="9480" max="9728" width="9.140625" style="88"/>
    <col min="9729" max="9729" width="5.42578125" style="88" customWidth="1"/>
    <col min="9730" max="9730" width="41.7109375" style="88" customWidth="1"/>
    <col min="9731" max="9731" width="6.5703125" style="88" customWidth="1"/>
    <col min="9732" max="9732" width="7.42578125" style="88" customWidth="1"/>
    <col min="9733" max="9733" width="10.140625" style="88" customWidth="1"/>
    <col min="9734" max="9734" width="6.5703125" style="88" customWidth="1"/>
    <col min="9735" max="9735" width="11" style="88" customWidth="1"/>
    <col min="9736" max="9984" width="9.140625" style="88"/>
    <col min="9985" max="9985" width="5.42578125" style="88" customWidth="1"/>
    <col min="9986" max="9986" width="41.7109375" style="88" customWidth="1"/>
    <col min="9987" max="9987" width="6.5703125" style="88" customWidth="1"/>
    <col min="9988" max="9988" width="7.42578125" style="88" customWidth="1"/>
    <col min="9989" max="9989" width="10.140625" style="88" customWidth="1"/>
    <col min="9990" max="9990" width="6.5703125" style="88" customWidth="1"/>
    <col min="9991" max="9991" width="11" style="88" customWidth="1"/>
    <col min="9992" max="10240" width="9.140625" style="88"/>
    <col min="10241" max="10241" width="5.42578125" style="88" customWidth="1"/>
    <col min="10242" max="10242" width="41.7109375" style="88" customWidth="1"/>
    <col min="10243" max="10243" width="6.5703125" style="88" customWidth="1"/>
    <col min="10244" max="10244" width="7.42578125" style="88" customWidth="1"/>
    <col min="10245" max="10245" width="10.140625" style="88" customWidth="1"/>
    <col min="10246" max="10246" width="6.5703125" style="88" customWidth="1"/>
    <col min="10247" max="10247" width="11" style="88" customWidth="1"/>
    <col min="10248" max="10496" width="9.140625" style="88"/>
    <col min="10497" max="10497" width="5.42578125" style="88" customWidth="1"/>
    <col min="10498" max="10498" width="41.7109375" style="88" customWidth="1"/>
    <col min="10499" max="10499" width="6.5703125" style="88" customWidth="1"/>
    <col min="10500" max="10500" width="7.42578125" style="88" customWidth="1"/>
    <col min="10501" max="10501" width="10.140625" style="88" customWidth="1"/>
    <col min="10502" max="10502" width="6.5703125" style="88" customWidth="1"/>
    <col min="10503" max="10503" width="11" style="88" customWidth="1"/>
    <col min="10504" max="10752" width="9.140625" style="88"/>
    <col min="10753" max="10753" width="5.42578125" style="88" customWidth="1"/>
    <col min="10754" max="10754" width="41.7109375" style="88" customWidth="1"/>
    <col min="10755" max="10755" width="6.5703125" style="88" customWidth="1"/>
    <col min="10756" max="10756" width="7.42578125" style="88" customWidth="1"/>
    <col min="10757" max="10757" width="10.140625" style="88" customWidth="1"/>
    <col min="10758" max="10758" width="6.5703125" style="88" customWidth="1"/>
    <col min="10759" max="10759" width="11" style="88" customWidth="1"/>
    <col min="10760" max="11008" width="9.140625" style="88"/>
    <col min="11009" max="11009" width="5.42578125" style="88" customWidth="1"/>
    <col min="11010" max="11010" width="41.7109375" style="88" customWidth="1"/>
    <col min="11011" max="11011" width="6.5703125" style="88" customWidth="1"/>
    <col min="11012" max="11012" width="7.42578125" style="88" customWidth="1"/>
    <col min="11013" max="11013" width="10.140625" style="88" customWidth="1"/>
    <col min="11014" max="11014" width="6.5703125" style="88" customWidth="1"/>
    <col min="11015" max="11015" width="11" style="88" customWidth="1"/>
    <col min="11016" max="11264" width="9.140625" style="88"/>
    <col min="11265" max="11265" width="5.42578125" style="88" customWidth="1"/>
    <col min="11266" max="11266" width="41.7109375" style="88" customWidth="1"/>
    <col min="11267" max="11267" width="6.5703125" style="88" customWidth="1"/>
    <col min="11268" max="11268" width="7.42578125" style="88" customWidth="1"/>
    <col min="11269" max="11269" width="10.140625" style="88" customWidth="1"/>
    <col min="11270" max="11270" width="6.5703125" style="88" customWidth="1"/>
    <col min="11271" max="11271" width="11" style="88" customWidth="1"/>
    <col min="11272" max="11520" width="9.140625" style="88"/>
    <col min="11521" max="11521" width="5.42578125" style="88" customWidth="1"/>
    <col min="11522" max="11522" width="41.7109375" style="88" customWidth="1"/>
    <col min="11523" max="11523" width="6.5703125" style="88" customWidth="1"/>
    <col min="11524" max="11524" width="7.42578125" style="88" customWidth="1"/>
    <col min="11525" max="11525" width="10.140625" style="88" customWidth="1"/>
    <col min="11526" max="11526" width="6.5703125" style="88" customWidth="1"/>
    <col min="11527" max="11527" width="11" style="88" customWidth="1"/>
    <col min="11528" max="11776" width="9.140625" style="88"/>
    <col min="11777" max="11777" width="5.42578125" style="88" customWidth="1"/>
    <col min="11778" max="11778" width="41.7109375" style="88" customWidth="1"/>
    <col min="11779" max="11779" width="6.5703125" style="88" customWidth="1"/>
    <col min="11780" max="11780" width="7.42578125" style="88" customWidth="1"/>
    <col min="11781" max="11781" width="10.140625" style="88" customWidth="1"/>
    <col min="11782" max="11782" width="6.5703125" style="88" customWidth="1"/>
    <col min="11783" max="11783" width="11" style="88" customWidth="1"/>
    <col min="11784" max="12032" width="9.140625" style="88"/>
    <col min="12033" max="12033" width="5.42578125" style="88" customWidth="1"/>
    <col min="12034" max="12034" width="41.7109375" style="88" customWidth="1"/>
    <col min="12035" max="12035" width="6.5703125" style="88" customWidth="1"/>
    <col min="12036" max="12036" width="7.42578125" style="88" customWidth="1"/>
    <col min="12037" max="12037" width="10.140625" style="88" customWidth="1"/>
    <col min="12038" max="12038" width="6.5703125" style="88" customWidth="1"/>
    <col min="12039" max="12039" width="11" style="88" customWidth="1"/>
    <col min="12040" max="12288" width="9.140625" style="88"/>
    <col min="12289" max="12289" width="5.42578125" style="88" customWidth="1"/>
    <col min="12290" max="12290" width="41.7109375" style="88" customWidth="1"/>
    <col min="12291" max="12291" width="6.5703125" style="88" customWidth="1"/>
    <col min="12292" max="12292" width="7.42578125" style="88" customWidth="1"/>
    <col min="12293" max="12293" width="10.140625" style="88" customWidth="1"/>
    <col min="12294" max="12294" width="6.5703125" style="88" customWidth="1"/>
    <col min="12295" max="12295" width="11" style="88" customWidth="1"/>
    <col min="12296" max="12544" width="9.140625" style="88"/>
    <col min="12545" max="12545" width="5.42578125" style="88" customWidth="1"/>
    <col min="12546" max="12546" width="41.7109375" style="88" customWidth="1"/>
    <col min="12547" max="12547" width="6.5703125" style="88" customWidth="1"/>
    <col min="12548" max="12548" width="7.42578125" style="88" customWidth="1"/>
    <col min="12549" max="12549" width="10.140625" style="88" customWidth="1"/>
    <col min="12550" max="12550" width="6.5703125" style="88" customWidth="1"/>
    <col min="12551" max="12551" width="11" style="88" customWidth="1"/>
    <col min="12552" max="12800" width="9.140625" style="88"/>
    <col min="12801" max="12801" width="5.42578125" style="88" customWidth="1"/>
    <col min="12802" max="12802" width="41.7109375" style="88" customWidth="1"/>
    <col min="12803" max="12803" width="6.5703125" style="88" customWidth="1"/>
    <col min="12804" max="12804" width="7.42578125" style="88" customWidth="1"/>
    <col min="12805" max="12805" width="10.140625" style="88" customWidth="1"/>
    <col min="12806" max="12806" width="6.5703125" style="88" customWidth="1"/>
    <col min="12807" max="12807" width="11" style="88" customWidth="1"/>
    <col min="12808" max="13056" width="9.140625" style="88"/>
    <col min="13057" max="13057" width="5.42578125" style="88" customWidth="1"/>
    <col min="13058" max="13058" width="41.7109375" style="88" customWidth="1"/>
    <col min="13059" max="13059" width="6.5703125" style="88" customWidth="1"/>
    <col min="13060" max="13060" width="7.42578125" style="88" customWidth="1"/>
    <col min="13061" max="13061" width="10.140625" style="88" customWidth="1"/>
    <col min="13062" max="13062" width="6.5703125" style="88" customWidth="1"/>
    <col min="13063" max="13063" width="11" style="88" customWidth="1"/>
    <col min="13064" max="13312" width="9.140625" style="88"/>
    <col min="13313" max="13313" width="5.42578125" style="88" customWidth="1"/>
    <col min="13314" max="13314" width="41.7109375" style="88" customWidth="1"/>
    <col min="13315" max="13315" width="6.5703125" style="88" customWidth="1"/>
    <col min="13316" max="13316" width="7.42578125" style="88" customWidth="1"/>
    <col min="13317" max="13317" width="10.140625" style="88" customWidth="1"/>
    <col min="13318" max="13318" width="6.5703125" style="88" customWidth="1"/>
    <col min="13319" max="13319" width="11" style="88" customWidth="1"/>
    <col min="13320" max="13568" width="9.140625" style="88"/>
    <col min="13569" max="13569" width="5.42578125" style="88" customWidth="1"/>
    <col min="13570" max="13570" width="41.7109375" style="88" customWidth="1"/>
    <col min="13571" max="13571" width="6.5703125" style="88" customWidth="1"/>
    <col min="13572" max="13572" width="7.42578125" style="88" customWidth="1"/>
    <col min="13573" max="13573" width="10.140625" style="88" customWidth="1"/>
    <col min="13574" max="13574" width="6.5703125" style="88" customWidth="1"/>
    <col min="13575" max="13575" width="11" style="88" customWidth="1"/>
    <col min="13576" max="13824" width="9.140625" style="88"/>
    <col min="13825" max="13825" width="5.42578125" style="88" customWidth="1"/>
    <col min="13826" max="13826" width="41.7109375" style="88" customWidth="1"/>
    <col min="13827" max="13827" width="6.5703125" style="88" customWidth="1"/>
    <col min="13828" max="13828" width="7.42578125" style="88" customWidth="1"/>
    <col min="13829" max="13829" width="10.140625" style="88" customWidth="1"/>
    <col min="13830" max="13830" width="6.5703125" style="88" customWidth="1"/>
    <col min="13831" max="13831" width="11" style="88" customWidth="1"/>
    <col min="13832" max="14080" width="9.140625" style="88"/>
    <col min="14081" max="14081" width="5.42578125" style="88" customWidth="1"/>
    <col min="14082" max="14082" width="41.7109375" style="88" customWidth="1"/>
    <col min="14083" max="14083" width="6.5703125" style="88" customWidth="1"/>
    <col min="14084" max="14084" width="7.42578125" style="88" customWidth="1"/>
    <col min="14085" max="14085" width="10.140625" style="88" customWidth="1"/>
    <col min="14086" max="14086" width="6.5703125" style="88" customWidth="1"/>
    <col min="14087" max="14087" width="11" style="88" customWidth="1"/>
    <col min="14088" max="14336" width="9.140625" style="88"/>
    <col min="14337" max="14337" width="5.42578125" style="88" customWidth="1"/>
    <col min="14338" max="14338" width="41.7109375" style="88" customWidth="1"/>
    <col min="14339" max="14339" width="6.5703125" style="88" customWidth="1"/>
    <col min="14340" max="14340" width="7.42578125" style="88" customWidth="1"/>
    <col min="14341" max="14341" width="10.140625" style="88" customWidth="1"/>
    <col min="14342" max="14342" width="6.5703125" style="88" customWidth="1"/>
    <col min="14343" max="14343" width="11" style="88" customWidth="1"/>
    <col min="14344" max="14592" width="9.140625" style="88"/>
    <col min="14593" max="14593" width="5.42578125" style="88" customWidth="1"/>
    <col min="14594" max="14594" width="41.7109375" style="88" customWidth="1"/>
    <col min="14595" max="14595" width="6.5703125" style="88" customWidth="1"/>
    <col min="14596" max="14596" width="7.42578125" style="88" customWidth="1"/>
    <col min="14597" max="14597" width="10.140625" style="88" customWidth="1"/>
    <col min="14598" max="14598" width="6.5703125" style="88" customWidth="1"/>
    <col min="14599" max="14599" width="11" style="88" customWidth="1"/>
    <col min="14600" max="14848" width="9.140625" style="88"/>
    <col min="14849" max="14849" width="5.42578125" style="88" customWidth="1"/>
    <col min="14850" max="14850" width="41.7109375" style="88" customWidth="1"/>
    <col min="14851" max="14851" width="6.5703125" style="88" customWidth="1"/>
    <col min="14852" max="14852" width="7.42578125" style="88" customWidth="1"/>
    <col min="14853" max="14853" width="10.140625" style="88" customWidth="1"/>
    <col min="14854" max="14854" width="6.5703125" style="88" customWidth="1"/>
    <col min="14855" max="14855" width="11" style="88" customWidth="1"/>
    <col min="14856" max="15104" width="9.140625" style="88"/>
    <col min="15105" max="15105" width="5.42578125" style="88" customWidth="1"/>
    <col min="15106" max="15106" width="41.7109375" style="88" customWidth="1"/>
    <col min="15107" max="15107" width="6.5703125" style="88" customWidth="1"/>
    <col min="15108" max="15108" width="7.42578125" style="88" customWidth="1"/>
    <col min="15109" max="15109" width="10.140625" style="88" customWidth="1"/>
    <col min="15110" max="15110" width="6.5703125" style="88" customWidth="1"/>
    <col min="15111" max="15111" width="11" style="88" customWidth="1"/>
    <col min="15112" max="15360" width="9.140625" style="88"/>
    <col min="15361" max="15361" width="5.42578125" style="88" customWidth="1"/>
    <col min="15362" max="15362" width="41.7109375" style="88" customWidth="1"/>
    <col min="15363" max="15363" width="6.5703125" style="88" customWidth="1"/>
    <col min="15364" max="15364" width="7.42578125" style="88" customWidth="1"/>
    <col min="15365" max="15365" width="10.140625" style="88" customWidth="1"/>
    <col min="15366" max="15366" width="6.5703125" style="88" customWidth="1"/>
    <col min="15367" max="15367" width="11" style="88" customWidth="1"/>
    <col min="15368" max="15616" width="9.140625" style="88"/>
    <col min="15617" max="15617" width="5.42578125" style="88" customWidth="1"/>
    <col min="15618" max="15618" width="41.7109375" style="88" customWidth="1"/>
    <col min="15619" max="15619" width="6.5703125" style="88" customWidth="1"/>
    <col min="15620" max="15620" width="7.42578125" style="88" customWidth="1"/>
    <col min="15621" max="15621" width="10.140625" style="88" customWidth="1"/>
    <col min="15622" max="15622" width="6.5703125" style="88" customWidth="1"/>
    <col min="15623" max="15623" width="11" style="88" customWidth="1"/>
    <col min="15624" max="15872" width="9.140625" style="88"/>
    <col min="15873" max="15873" width="5.42578125" style="88" customWidth="1"/>
    <col min="15874" max="15874" width="41.7109375" style="88" customWidth="1"/>
    <col min="15875" max="15875" width="6.5703125" style="88" customWidth="1"/>
    <col min="15876" max="15876" width="7.42578125" style="88" customWidth="1"/>
    <col min="15877" max="15877" width="10.140625" style="88" customWidth="1"/>
    <col min="15878" max="15878" width="6.5703125" style="88" customWidth="1"/>
    <col min="15879" max="15879" width="11" style="88" customWidth="1"/>
    <col min="15880" max="16128" width="9.140625" style="88"/>
    <col min="16129" max="16129" width="5.42578125" style="88" customWidth="1"/>
    <col min="16130" max="16130" width="41.7109375" style="88" customWidth="1"/>
    <col min="16131" max="16131" width="6.5703125" style="88" customWidth="1"/>
    <col min="16132" max="16132" width="7.42578125" style="88" customWidth="1"/>
    <col min="16133" max="16133" width="10.140625" style="88" customWidth="1"/>
    <col min="16134" max="16134" width="6.5703125" style="88" customWidth="1"/>
    <col min="16135" max="16135" width="11" style="88" customWidth="1"/>
    <col min="16136" max="16384" width="9.140625" style="88"/>
  </cols>
  <sheetData>
    <row r="1" spans="1:10" s="85" customFormat="1" ht="15.75" x14ac:dyDescent="0.25">
      <c r="A1" s="87"/>
      <c r="B1" s="86"/>
      <c r="C1" s="347" t="s">
        <v>334</v>
      </c>
      <c r="D1" s="347"/>
      <c r="E1" s="347"/>
      <c r="F1" s="347"/>
      <c r="G1" s="347"/>
      <c r="H1" s="347"/>
      <c r="I1" s="347"/>
    </row>
    <row r="2" spans="1:10" s="85" customFormat="1" ht="16.5" customHeight="1" x14ac:dyDescent="0.25">
      <c r="A2" s="87"/>
      <c r="B2" s="86"/>
      <c r="C2" s="348" t="s">
        <v>199</v>
      </c>
      <c r="D2" s="348"/>
      <c r="E2" s="348"/>
      <c r="F2" s="348"/>
      <c r="G2" s="348"/>
      <c r="H2" s="348"/>
      <c r="I2" s="348"/>
    </row>
    <row r="3" spans="1:10" s="85" customFormat="1" ht="16.5" customHeight="1" x14ac:dyDescent="0.25">
      <c r="A3" s="87"/>
      <c r="B3" s="86"/>
      <c r="C3" s="348" t="s">
        <v>99</v>
      </c>
      <c r="D3" s="348"/>
      <c r="E3" s="348"/>
      <c r="F3" s="348"/>
      <c r="G3" s="348"/>
      <c r="H3" s="348"/>
      <c r="I3" s="348"/>
    </row>
    <row r="4" spans="1:10" s="85" customFormat="1" ht="15.75" x14ac:dyDescent="0.25">
      <c r="A4" s="87"/>
      <c r="B4" s="86"/>
      <c r="C4" s="349" t="s">
        <v>362</v>
      </c>
      <c r="D4" s="349"/>
      <c r="E4" s="349"/>
      <c r="F4" s="349"/>
      <c r="G4" s="349"/>
      <c r="H4" s="349"/>
      <c r="I4" s="349"/>
    </row>
    <row r="6" spans="1:10" ht="12.75" customHeight="1" x14ac:dyDescent="0.2">
      <c r="D6" s="387" t="s">
        <v>311</v>
      </c>
      <c r="E6" s="387"/>
      <c r="F6" s="387"/>
      <c r="G6" s="387"/>
      <c r="H6" s="387"/>
      <c r="I6" s="387"/>
    </row>
    <row r="7" spans="1:10" ht="12.75" customHeight="1" x14ac:dyDescent="0.2">
      <c r="D7" s="355" t="s">
        <v>203</v>
      </c>
      <c r="E7" s="355"/>
      <c r="F7" s="355"/>
      <c r="G7" s="355"/>
      <c r="H7" s="355"/>
      <c r="I7" s="355"/>
    </row>
    <row r="8" spans="1:10" ht="13.5" customHeight="1" x14ac:dyDescent="0.2">
      <c r="D8" s="355" t="s">
        <v>99</v>
      </c>
      <c r="E8" s="355"/>
      <c r="F8" s="355"/>
      <c r="G8" s="355"/>
      <c r="H8" s="355"/>
      <c r="I8" s="355"/>
    </row>
    <row r="9" spans="1:10" ht="12.75" customHeight="1" x14ac:dyDescent="0.2">
      <c r="D9" s="355" t="s">
        <v>319</v>
      </c>
      <c r="E9" s="355"/>
      <c r="F9" s="355"/>
      <c r="G9" s="355"/>
      <c r="H9" s="355"/>
      <c r="I9" s="355"/>
    </row>
    <row r="11" spans="1:10" ht="37.5" customHeight="1" x14ac:dyDescent="0.3">
      <c r="A11" s="395" t="s">
        <v>322</v>
      </c>
      <c r="B11" s="395"/>
      <c r="C11" s="395"/>
      <c r="D11" s="395"/>
      <c r="E11" s="395"/>
      <c r="F11" s="395"/>
      <c r="G11" s="395"/>
    </row>
    <row r="12" spans="1:10" ht="13.5" thickBot="1" x14ac:dyDescent="0.25">
      <c r="A12" s="37"/>
      <c r="B12" s="37"/>
      <c r="C12" s="37"/>
      <c r="D12" s="37"/>
      <c r="E12" s="38"/>
      <c r="F12" s="402" t="s">
        <v>10</v>
      </c>
      <c r="G12" s="402"/>
      <c r="H12" s="402"/>
      <c r="I12" s="402"/>
    </row>
    <row r="13" spans="1:10" s="19" customFormat="1" ht="22.5" customHeight="1" x14ac:dyDescent="0.2">
      <c r="A13" s="396" t="s">
        <v>6</v>
      </c>
      <c r="B13" s="398" t="s">
        <v>53</v>
      </c>
      <c r="C13" s="398" t="s">
        <v>81</v>
      </c>
      <c r="D13" s="398" t="s">
        <v>82</v>
      </c>
      <c r="E13" s="398" t="s">
        <v>83</v>
      </c>
      <c r="F13" s="398" t="s">
        <v>84</v>
      </c>
      <c r="G13" s="400" t="s">
        <v>324</v>
      </c>
      <c r="H13" s="391" t="s">
        <v>237</v>
      </c>
      <c r="I13" s="393" t="s">
        <v>55</v>
      </c>
      <c r="J13" s="213"/>
    </row>
    <row r="14" spans="1:10" s="19" customFormat="1" ht="27.75" customHeight="1" x14ac:dyDescent="0.2">
      <c r="A14" s="397"/>
      <c r="B14" s="399"/>
      <c r="C14" s="399"/>
      <c r="D14" s="399"/>
      <c r="E14" s="399"/>
      <c r="F14" s="399"/>
      <c r="G14" s="401"/>
      <c r="H14" s="392"/>
      <c r="I14" s="394"/>
      <c r="J14" s="213"/>
    </row>
    <row r="15" spans="1:10" s="61" customFormat="1" ht="12.75" customHeight="1" x14ac:dyDescent="0.2">
      <c r="A15" s="62">
        <v>1</v>
      </c>
      <c r="B15" s="60">
        <v>2</v>
      </c>
      <c r="C15" s="60">
        <v>3</v>
      </c>
      <c r="D15" s="60">
        <v>4</v>
      </c>
      <c r="E15" s="60">
        <v>5</v>
      </c>
      <c r="F15" s="60">
        <v>6</v>
      </c>
      <c r="G15" s="149">
        <v>7</v>
      </c>
      <c r="H15" s="144">
        <v>7</v>
      </c>
      <c r="I15" s="214">
        <v>7</v>
      </c>
      <c r="J15" s="212"/>
    </row>
    <row r="16" spans="1:10" ht="25.5" x14ac:dyDescent="0.2">
      <c r="A16" s="91">
        <v>1</v>
      </c>
      <c r="B16" s="92" t="s">
        <v>52</v>
      </c>
      <c r="C16" s="93" t="s">
        <v>34</v>
      </c>
      <c r="D16" s="94"/>
      <c r="E16" s="94"/>
      <c r="F16" s="94"/>
      <c r="G16" s="95">
        <f>G17+G62+G71+G90+G109+G122+G129</f>
        <v>7664.1</v>
      </c>
      <c r="H16" s="145">
        <f>H17+H62+H71+H90+H109+H122+H129</f>
        <v>68.599999999999994</v>
      </c>
      <c r="I16" s="215">
        <f>I17+I62+I71+I90+I109+I122+I129</f>
        <v>7732.7000000000007</v>
      </c>
      <c r="J16" s="208"/>
    </row>
    <row r="17" spans="1:12" s="21" customFormat="1" x14ac:dyDescent="0.2">
      <c r="A17" s="91">
        <v>2</v>
      </c>
      <c r="B17" s="96" t="s">
        <v>108</v>
      </c>
      <c r="C17" s="97" t="s">
        <v>34</v>
      </c>
      <c r="D17" s="98" t="s">
        <v>119</v>
      </c>
      <c r="E17" s="98"/>
      <c r="F17" s="98"/>
      <c r="G17" s="99">
        <f>G18+G24+G47+G53</f>
        <v>3601.5</v>
      </c>
      <c r="H17" s="278">
        <f t="shared" ref="H17:I17" si="0">H18+H24+H47+H53</f>
        <v>1.5</v>
      </c>
      <c r="I17" s="295">
        <f t="shared" si="0"/>
        <v>3603.0000000000005</v>
      </c>
      <c r="J17" s="209"/>
    </row>
    <row r="18" spans="1:12" ht="38.25" x14ac:dyDescent="0.2">
      <c r="A18" s="91">
        <v>3</v>
      </c>
      <c r="B18" s="96" t="s">
        <v>109</v>
      </c>
      <c r="C18" s="97" t="s">
        <v>34</v>
      </c>
      <c r="D18" s="98" t="s">
        <v>120</v>
      </c>
      <c r="E18" s="98"/>
      <c r="F18" s="98"/>
      <c r="G18" s="99">
        <f>G19</f>
        <v>584.20000000000005</v>
      </c>
      <c r="H18" s="146">
        <f t="shared" ref="H18:I22" si="1">H19</f>
        <v>0</v>
      </c>
      <c r="I18" s="99">
        <f t="shared" si="1"/>
        <v>584.20000000000005</v>
      </c>
      <c r="J18" s="208"/>
    </row>
    <row r="19" spans="1:12" ht="35.25" customHeight="1" x14ac:dyDescent="0.2">
      <c r="A19" s="91">
        <v>4</v>
      </c>
      <c r="B19" s="100" t="s">
        <v>156</v>
      </c>
      <c r="C19" s="97" t="s">
        <v>34</v>
      </c>
      <c r="D19" s="97" t="s">
        <v>120</v>
      </c>
      <c r="E19" s="97" t="s">
        <v>214</v>
      </c>
      <c r="F19" s="97"/>
      <c r="G19" s="101">
        <f>G20</f>
        <v>584.20000000000005</v>
      </c>
      <c r="H19" s="141">
        <f t="shared" si="1"/>
        <v>0</v>
      </c>
      <c r="I19" s="101">
        <f t="shared" si="1"/>
        <v>584.20000000000005</v>
      </c>
      <c r="J19" s="208"/>
    </row>
    <row r="20" spans="1:12" ht="33.75" customHeight="1" x14ac:dyDescent="0.2">
      <c r="A20" s="91">
        <v>5</v>
      </c>
      <c r="B20" s="100" t="s">
        <v>157</v>
      </c>
      <c r="C20" s="97" t="s">
        <v>34</v>
      </c>
      <c r="D20" s="97" t="s">
        <v>120</v>
      </c>
      <c r="E20" s="97" t="s">
        <v>215</v>
      </c>
      <c r="F20" s="97"/>
      <c r="G20" s="101">
        <f>G21</f>
        <v>584.20000000000005</v>
      </c>
      <c r="H20" s="141">
        <f t="shared" si="1"/>
        <v>0</v>
      </c>
      <c r="I20" s="101">
        <f t="shared" si="1"/>
        <v>584.20000000000005</v>
      </c>
      <c r="J20" s="208"/>
      <c r="L20" s="208"/>
    </row>
    <row r="21" spans="1:12" ht="51" x14ac:dyDescent="0.2">
      <c r="A21" s="91">
        <v>6</v>
      </c>
      <c r="B21" s="100" t="s">
        <v>105</v>
      </c>
      <c r="C21" s="97" t="s">
        <v>34</v>
      </c>
      <c r="D21" s="97" t="s">
        <v>120</v>
      </c>
      <c r="E21" s="97" t="s">
        <v>216</v>
      </c>
      <c r="F21" s="97" t="s">
        <v>117</v>
      </c>
      <c r="G21" s="101">
        <f>G22</f>
        <v>584.20000000000005</v>
      </c>
      <c r="H21" s="141">
        <f t="shared" si="1"/>
        <v>0</v>
      </c>
      <c r="I21" s="101">
        <f t="shared" si="1"/>
        <v>584.20000000000005</v>
      </c>
      <c r="J21" s="208"/>
    </row>
    <row r="22" spans="1:12" s="113" customFormat="1" ht="67.5" customHeight="1" x14ac:dyDescent="0.2">
      <c r="A22" s="91">
        <v>7</v>
      </c>
      <c r="B22" s="100" t="s">
        <v>106</v>
      </c>
      <c r="C22" s="97" t="s">
        <v>34</v>
      </c>
      <c r="D22" s="97" t="s">
        <v>120</v>
      </c>
      <c r="E22" s="97" t="s">
        <v>216</v>
      </c>
      <c r="F22" s="97" t="s">
        <v>118</v>
      </c>
      <c r="G22" s="101">
        <f>G23</f>
        <v>584.20000000000005</v>
      </c>
      <c r="H22" s="141">
        <f t="shared" si="1"/>
        <v>0</v>
      </c>
      <c r="I22" s="101">
        <f t="shared" si="1"/>
        <v>584.20000000000005</v>
      </c>
      <c r="J22" s="210"/>
    </row>
    <row r="23" spans="1:12" ht="39" customHeight="1" x14ac:dyDescent="0.2">
      <c r="A23" s="91">
        <v>8</v>
      </c>
      <c r="B23" s="100" t="s">
        <v>107</v>
      </c>
      <c r="C23" s="97" t="s">
        <v>34</v>
      </c>
      <c r="D23" s="97" t="s">
        <v>120</v>
      </c>
      <c r="E23" s="97" t="s">
        <v>216</v>
      </c>
      <c r="F23" s="97" t="s">
        <v>40</v>
      </c>
      <c r="G23" s="101">
        <v>584.20000000000005</v>
      </c>
      <c r="H23" s="147"/>
      <c r="I23" s="216">
        <f>G23+H23</f>
        <v>584.20000000000005</v>
      </c>
      <c r="J23" s="208"/>
    </row>
    <row r="24" spans="1:12" ht="51" x14ac:dyDescent="0.2">
      <c r="A24" s="91">
        <v>9</v>
      </c>
      <c r="B24" s="96" t="s">
        <v>60</v>
      </c>
      <c r="C24" s="97" t="s">
        <v>34</v>
      </c>
      <c r="D24" s="98" t="s">
        <v>121</v>
      </c>
      <c r="E24" s="98"/>
      <c r="F24" s="98"/>
      <c r="G24" s="99">
        <f>G25</f>
        <v>3012.3</v>
      </c>
      <c r="H24" s="146">
        <f>H25</f>
        <v>0.1</v>
      </c>
      <c r="I24" s="99">
        <f>I25</f>
        <v>3012.4</v>
      </c>
      <c r="J24" s="208"/>
    </row>
    <row r="25" spans="1:12" ht="25.5" x14ac:dyDescent="0.2">
      <c r="A25" s="91">
        <v>10</v>
      </c>
      <c r="B25" s="100" t="s">
        <v>158</v>
      </c>
      <c r="C25" s="97" t="s">
        <v>34</v>
      </c>
      <c r="D25" s="97" t="s">
        <v>121</v>
      </c>
      <c r="E25" s="97" t="s">
        <v>214</v>
      </c>
      <c r="F25" s="97"/>
      <c r="G25" s="101">
        <f>G26+G43</f>
        <v>3012.3</v>
      </c>
      <c r="H25" s="115">
        <f>H26+H43</f>
        <v>0.1</v>
      </c>
      <c r="I25" s="101">
        <f>I26+I43</f>
        <v>3012.4</v>
      </c>
      <c r="J25" s="208"/>
    </row>
    <row r="26" spans="1:12" ht="25.5" x14ac:dyDescent="0.2">
      <c r="A26" s="91">
        <v>11</v>
      </c>
      <c r="B26" s="100" t="s">
        <v>159</v>
      </c>
      <c r="C26" s="97" t="s">
        <v>34</v>
      </c>
      <c r="D26" s="97" t="s">
        <v>121</v>
      </c>
      <c r="E26" s="97" t="s">
        <v>215</v>
      </c>
      <c r="F26" s="97"/>
      <c r="G26" s="220">
        <f>G30+G27+G37+G40</f>
        <v>3012.3</v>
      </c>
      <c r="H26" s="141">
        <f t="shared" ref="H26:I26" si="2">H30+H27+H37+H40</f>
        <v>0.1</v>
      </c>
      <c r="I26" s="101">
        <f t="shared" si="2"/>
        <v>3012.4</v>
      </c>
      <c r="J26" s="208"/>
    </row>
    <row r="27" spans="1:12" ht="76.5" x14ac:dyDescent="0.2">
      <c r="A27" s="91">
        <v>12</v>
      </c>
      <c r="B27" s="100" t="s">
        <v>160</v>
      </c>
      <c r="C27" s="97" t="s">
        <v>34</v>
      </c>
      <c r="D27" s="97" t="s">
        <v>121</v>
      </c>
      <c r="E27" s="97" t="s">
        <v>217</v>
      </c>
      <c r="F27" s="97" t="s">
        <v>117</v>
      </c>
      <c r="G27" s="101">
        <f t="shared" ref="G27:I28" si="3">G28</f>
        <v>2.4</v>
      </c>
      <c r="H27" s="141">
        <f t="shared" si="3"/>
        <v>0.1</v>
      </c>
      <c r="I27" s="101">
        <f t="shared" si="3"/>
        <v>2.5</v>
      </c>
      <c r="J27" s="208"/>
    </row>
    <row r="28" spans="1:12" ht="25.5" x14ac:dyDescent="0.2">
      <c r="A28" s="91">
        <v>13</v>
      </c>
      <c r="B28" s="100" t="s">
        <v>110</v>
      </c>
      <c r="C28" s="97" t="s">
        <v>34</v>
      </c>
      <c r="D28" s="97" t="s">
        <v>121</v>
      </c>
      <c r="E28" s="97" t="s">
        <v>217</v>
      </c>
      <c r="F28" s="97" t="s">
        <v>122</v>
      </c>
      <c r="G28" s="101">
        <f t="shared" si="3"/>
        <v>2.4</v>
      </c>
      <c r="H28" s="141">
        <f t="shared" si="3"/>
        <v>0.1</v>
      </c>
      <c r="I28" s="101">
        <f t="shared" si="3"/>
        <v>2.5</v>
      </c>
      <c r="J28" s="208"/>
    </row>
    <row r="29" spans="1:12" ht="38.25" x14ac:dyDescent="0.2">
      <c r="A29" s="91">
        <v>14</v>
      </c>
      <c r="B29" s="100" t="s">
        <v>111</v>
      </c>
      <c r="C29" s="97" t="s">
        <v>34</v>
      </c>
      <c r="D29" s="97" t="s">
        <v>121</v>
      </c>
      <c r="E29" s="97" t="s">
        <v>217</v>
      </c>
      <c r="F29" s="97" t="s">
        <v>101</v>
      </c>
      <c r="G29" s="101">
        <v>2.4</v>
      </c>
      <c r="H29" s="147">
        <v>0.1</v>
      </c>
      <c r="I29" s="216">
        <f>G29+H29</f>
        <v>2.5</v>
      </c>
      <c r="J29" s="208"/>
    </row>
    <row r="30" spans="1:12" ht="54.75" customHeight="1" x14ac:dyDescent="0.2">
      <c r="A30" s="91">
        <v>15</v>
      </c>
      <c r="B30" s="100" t="s">
        <v>105</v>
      </c>
      <c r="C30" s="97" t="s">
        <v>34</v>
      </c>
      <c r="D30" s="97" t="s">
        <v>121</v>
      </c>
      <c r="E30" s="97" t="s">
        <v>216</v>
      </c>
      <c r="F30" s="97"/>
      <c r="G30" s="101">
        <f>G31+G33+G35</f>
        <v>2163.1</v>
      </c>
      <c r="H30" s="115">
        <f>H31+H33+H35</f>
        <v>0</v>
      </c>
      <c r="I30" s="101">
        <f>I31+I33+I35</f>
        <v>2163.1</v>
      </c>
      <c r="J30" s="208"/>
    </row>
    <row r="31" spans="1:12" ht="63.75" x14ac:dyDescent="0.2">
      <c r="A31" s="91">
        <v>16</v>
      </c>
      <c r="B31" s="100" t="s">
        <v>106</v>
      </c>
      <c r="C31" s="97" t="s">
        <v>34</v>
      </c>
      <c r="D31" s="97" t="s">
        <v>121</v>
      </c>
      <c r="E31" s="97" t="s">
        <v>216</v>
      </c>
      <c r="F31" s="97" t="s">
        <v>118</v>
      </c>
      <c r="G31" s="101">
        <f>G32</f>
        <v>1381.9</v>
      </c>
      <c r="H31" s="141">
        <f>H32</f>
        <v>0</v>
      </c>
      <c r="I31" s="101">
        <f>I32</f>
        <v>1381.9</v>
      </c>
      <c r="J31" s="208"/>
    </row>
    <row r="32" spans="1:12" ht="30.75" customHeight="1" x14ac:dyDescent="0.2">
      <c r="A32" s="91">
        <v>17</v>
      </c>
      <c r="B32" s="100" t="s">
        <v>107</v>
      </c>
      <c r="C32" s="97" t="s">
        <v>34</v>
      </c>
      <c r="D32" s="97" t="s">
        <v>121</v>
      </c>
      <c r="E32" s="97" t="s">
        <v>216</v>
      </c>
      <c r="F32" s="97" t="s">
        <v>40</v>
      </c>
      <c r="G32" s="101">
        <v>1381.9</v>
      </c>
      <c r="H32" s="148"/>
      <c r="I32" s="216">
        <f>G32+H32</f>
        <v>1381.9</v>
      </c>
      <c r="J32" s="208"/>
      <c r="K32" s="296"/>
    </row>
    <row r="33" spans="1:11" ht="34.5" customHeight="1" x14ac:dyDescent="0.2">
      <c r="A33" s="91">
        <v>18</v>
      </c>
      <c r="B33" s="100" t="s">
        <v>110</v>
      </c>
      <c r="C33" s="97" t="s">
        <v>34</v>
      </c>
      <c r="D33" s="97" t="s">
        <v>121</v>
      </c>
      <c r="E33" s="97" t="s">
        <v>216</v>
      </c>
      <c r="F33" s="97" t="s">
        <v>122</v>
      </c>
      <c r="G33" s="101">
        <f>G34</f>
        <v>780.5</v>
      </c>
      <c r="H33" s="141">
        <f>H34</f>
        <v>0</v>
      </c>
      <c r="I33" s="101">
        <f>I34</f>
        <v>780.5</v>
      </c>
      <c r="J33" s="208"/>
    </row>
    <row r="34" spans="1:11" ht="46.5" customHeight="1" x14ac:dyDescent="0.2">
      <c r="A34" s="91">
        <v>19</v>
      </c>
      <c r="B34" s="100" t="s">
        <v>111</v>
      </c>
      <c r="C34" s="97" t="s">
        <v>34</v>
      </c>
      <c r="D34" s="97" t="s">
        <v>121</v>
      </c>
      <c r="E34" s="97" t="s">
        <v>216</v>
      </c>
      <c r="F34" s="97" t="s">
        <v>101</v>
      </c>
      <c r="G34" s="101">
        <v>780.5</v>
      </c>
      <c r="H34" s="148"/>
      <c r="I34" s="216">
        <f>G34+H34</f>
        <v>780.5</v>
      </c>
      <c r="J34" s="208"/>
      <c r="K34" s="17"/>
    </row>
    <row r="35" spans="1:11" ht="23.25" customHeight="1" x14ac:dyDescent="0.2">
      <c r="A35" s="91">
        <v>20</v>
      </c>
      <c r="B35" s="100" t="s">
        <v>112</v>
      </c>
      <c r="C35" s="97" t="s">
        <v>34</v>
      </c>
      <c r="D35" s="97" t="s">
        <v>121</v>
      </c>
      <c r="E35" s="97" t="s">
        <v>216</v>
      </c>
      <c r="F35" s="97" t="s">
        <v>123</v>
      </c>
      <c r="G35" s="101">
        <f>G36</f>
        <v>0.7</v>
      </c>
      <c r="H35" s="148">
        <f>H36</f>
        <v>0</v>
      </c>
      <c r="I35" s="216">
        <f>G35+H35</f>
        <v>0.7</v>
      </c>
      <c r="J35" s="208"/>
    </row>
    <row r="36" spans="1:11" ht="23.25" customHeight="1" x14ac:dyDescent="0.2">
      <c r="A36" s="91">
        <v>21</v>
      </c>
      <c r="B36" s="100" t="s">
        <v>240</v>
      </c>
      <c r="C36" s="97" t="s">
        <v>34</v>
      </c>
      <c r="D36" s="97" t="s">
        <v>121</v>
      </c>
      <c r="E36" s="97" t="s">
        <v>216</v>
      </c>
      <c r="F36" s="97" t="s">
        <v>238</v>
      </c>
      <c r="G36" s="101">
        <v>0.7</v>
      </c>
      <c r="H36" s="148"/>
      <c r="I36" s="216">
        <f>G36+H36</f>
        <v>0.7</v>
      </c>
      <c r="J36" s="208"/>
      <c r="K36" s="296"/>
    </row>
    <row r="37" spans="1:11" ht="54.75" customHeight="1" x14ac:dyDescent="0.2">
      <c r="A37" s="91">
        <v>22</v>
      </c>
      <c r="B37" s="100" t="s">
        <v>5</v>
      </c>
      <c r="C37" s="97" t="s">
        <v>34</v>
      </c>
      <c r="D37" s="97" t="s">
        <v>121</v>
      </c>
      <c r="E37" s="97" t="s">
        <v>218</v>
      </c>
      <c r="F37" s="97"/>
      <c r="G37" s="101">
        <f t="shared" ref="G37:I38" si="4">G38</f>
        <v>738.9</v>
      </c>
      <c r="H37" s="141">
        <f t="shared" si="4"/>
        <v>0</v>
      </c>
      <c r="I37" s="101">
        <f t="shared" si="4"/>
        <v>738.9</v>
      </c>
      <c r="J37" s="208"/>
    </row>
    <row r="38" spans="1:11" ht="53.25" customHeight="1" x14ac:dyDescent="0.2">
      <c r="A38" s="91">
        <v>23</v>
      </c>
      <c r="B38" s="100" t="s">
        <v>5</v>
      </c>
      <c r="C38" s="97" t="s">
        <v>34</v>
      </c>
      <c r="D38" s="97" t="s">
        <v>121</v>
      </c>
      <c r="E38" s="97" t="s">
        <v>218</v>
      </c>
      <c r="F38" s="97" t="s">
        <v>118</v>
      </c>
      <c r="G38" s="101">
        <f t="shared" si="4"/>
        <v>738.9</v>
      </c>
      <c r="H38" s="141">
        <f t="shared" si="4"/>
        <v>0</v>
      </c>
      <c r="I38" s="101">
        <f t="shared" si="4"/>
        <v>738.9</v>
      </c>
      <c r="J38" s="208"/>
    </row>
    <row r="39" spans="1:11" ht="30.75" customHeight="1" x14ac:dyDescent="0.2">
      <c r="A39" s="91">
        <v>24</v>
      </c>
      <c r="B39" s="100" t="s">
        <v>107</v>
      </c>
      <c r="C39" s="97" t="s">
        <v>34</v>
      </c>
      <c r="D39" s="97" t="s">
        <v>121</v>
      </c>
      <c r="E39" s="97" t="s">
        <v>218</v>
      </c>
      <c r="F39" s="97" t="s">
        <v>40</v>
      </c>
      <c r="G39" s="101">
        <v>738.9</v>
      </c>
      <c r="H39" s="147"/>
      <c r="I39" s="216">
        <f>G39+H39</f>
        <v>738.9</v>
      </c>
      <c r="J39" s="208"/>
    </row>
    <row r="40" spans="1:11" s="300" customFormat="1" ht="74.25" customHeight="1" x14ac:dyDescent="0.2">
      <c r="A40" s="91">
        <v>25</v>
      </c>
      <c r="B40" s="195" t="s">
        <v>339</v>
      </c>
      <c r="C40" s="97" t="s">
        <v>34</v>
      </c>
      <c r="D40" s="97" t="s">
        <v>121</v>
      </c>
      <c r="E40" s="97" t="s">
        <v>341</v>
      </c>
      <c r="F40" s="97" t="s">
        <v>117</v>
      </c>
      <c r="G40" s="116">
        <f>G41</f>
        <v>107.9</v>
      </c>
      <c r="H40" s="196">
        <f t="shared" ref="H40:I41" si="5">H41</f>
        <v>0</v>
      </c>
      <c r="I40" s="101">
        <f t="shared" si="5"/>
        <v>107.9</v>
      </c>
      <c r="J40" s="233"/>
      <c r="K40" s="208"/>
    </row>
    <row r="41" spans="1:11" s="300" customFormat="1" ht="94.5" customHeight="1" x14ac:dyDescent="0.2">
      <c r="A41" s="91">
        <v>26</v>
      </c>
      <c r="B41" s="100" t="s">
        <v>340</v>
      </c>
      <c r="C41" s="97" t="s">
        <v>34</v>
      </c>
      <c r="D41" s="97" t="s">
        <v>121</v>
      </c>
      <c r="E41" s="97" t="s">
        <v>341</v>
      </c>
      <c r="F41" s="97" t="s">
        <v>118</v>
      </c>
      <c r="G41" s="116">
        <f>G42</f>
        <v>107.9</v>
      </c>
      <c r="H41" s="196">
        <f t="shared" si="5"/>
        <v>0</v>
      </c>
      <c r="I41" s="101">
        <f t="shared" si="5"/>
        <v>107.9</v>
      </c>
      <c r="J41" s="233"/>
    </row>
    <row r="42" spans="1:11" s="300" customFormat="1" ht="30.75" customHeight="1" x14ac:dyDescent="0.2">
      <c r="A42" s="91">
        <v>27</v>
      </c>
      <c r="B42" s="100" t="s">
        <v>107</v>
      </c>
      <c r="C42" s="97" t="s">
        <v>34</v>
      </c>
      <c r="D42" s="97" t="s">
        <v>121</v>
      </c>
      <c r="E42" s="97" t="s">
        <v>341</v>
      </c>
      <c r="F42" s="97" t="s">
        <v>40</v>
      </c>
      <c r="G42" s="116">
        <v>107.9</v>
      </c>
      <c r="H42" s="140"/>
      <c r="I42" s="101">
        <f>G42+H42</f>
        <v>107.9</v>
      </c>
      <c r="J42" s="302" t="s">
        <v>327</v>
      </c>
      <c r="K42" s="208"/>
    </row>
    <row r="43" spans="1:11" s="194" customFormat="1" ht="25.5" hidden="1" customHeight="1" x14ac:dyDescent="0.2">
      <c r="A43" s="91">
        <v>28</v>
      </c>
      <c r="B43" s="195" t="s">
        <v>280</v>
      </c>
      <c r="C43" s="97" t="s">
        <v>34</v>
      </c>
      <c r="D43" s="97" t="s">
        <v>121</v>
      </c>
      <c r="E43" s="97" t="s">
        <v>282</v>
      </c>
      <c r="F43" s="97" t="s">
        <v>117</v>
      </c>
      <c r="G43" s="101">
        <f>G44</f>
        <v>0</v>
      </c>
      <c r="H43" s="140">
        <f t="shared" ref="H43:I45" si="6">H44</f>
        <v>0</v>
      </c>
      <c r="I43" s="101">
        <f t="shared" si="6"/>
        <v>0</v>
      </c>
      <c r="J43" s="233"/>
      <c r="K43" s="208"/>
    </row>
    <row r="44" spans="1:11" s="194" customFormat="1" ht="93" hidden="1" customHeight="1" x14ac:dyDescent="0.2">
      <c r="A44" s="91">
        <v>29</v>
      </c>
      <c r="B44" s="195" t="s">
        <v>281</v>
      </c>
      <c r="C44" s="97" t="s">
        <v>34</v>
      </c>
      <c r="D44" s="97" t="s">
        <v>121</v>
      </c>
      <c r="E44" s="97" t="s">
        <v>283</v>
      </c>
      <c r="F44" s="97" t="s">
        <v>117</v>
      </c>
      <c r="G44" s="116">
        <f>G45</f>
        <v>0</v>
      </c>
      <c r="H44" s="196">
        <f t="shared" si="6"/>
        <v>0</v>
      </c>
      <c r="I44" s="101">
        <f t="shared" si="6"/>
        <v>0</v>
      </c>
      <c r="J44" s="233"/>
      <c r="K44" s="208"/>
    </row>
    <row r="45" spans="1:11" s="194" customFormat="1" ht="55.5" hidden="1" customHeight="1" x14ac:dyDescent="0.2">
      <c r="A45" s="91">
        <v>30</v>
      </c>
      <c r="B45" s="100" t="s">
        <v>5</v>
      </c>
      <c r="C45" s="97" t="s">
        <v>34</v>
      </c>
      <c r="D45" s="97" t="s">
        <v>121</v>
      </c>
      <c r="E45" s="97" t="s">
        <v>283</v>
      </c>
      <c r="F45" s="97" t="s">
        <v>118</v>
      </c>
      <c r="G45" s="116">
        <f>G46</f>
        <v>0</v>
      </c>
      <c r="H45" s="196">
        <f t="shared" si="6"/>
        <v>0</v>
      </c>
      <c r="I45" s="101">
        <f t="shared" si="6"/>
        <v>0</v>
      </c>
      <c r="J45" s="233"/>
      <c r="K45" s="286"/>
    </row>
    <row r="46" spans="1:11" s="194" customFormat="1" ht="30.75" hidden="1" customHeight="1" x14ac:dyDescent="0.2">
      <c r="A46" s="91">
        <v>31</v>
      </c>
      <c r="B46" s="100" t="s">
        <v>107</v>
      </c>
      <c r="C46" s="97" t="s">
        <v>34</v>
      </c>
      <c r="D46" s="97" t="s">
        <v>121</v>
      </c>
      <c r="E46" s="97" t="s">
        <v>283</v>
      </c>
      <c r="F46" s="97" t="s">
        <v>40</v>
      </c>
      <c r="G46" s="116"/>
      <c r="H46" s="140"/>
      <c r="I46" s="101">
        <f>G46+H46</f>
        <v>0</v>
      </c>
      <c r="J46" s="233"/>
      <c r="K46" s="208"/>
    </row>
    <row r="47" spans="1:11" x14ac:dyDescent="0.2">
      <c r="A47" s="91">
        <v>28</v>
      </c>
      <c r="B47" s="96" t="s">
        <v>129</v>
      </c>
      <c r="C47" s="98" t="s">
        <v>34</v>
      </c>
      <c r="D47" s="98" t="s">
        <v>125</v>
      </c>
      <c r="E47" s="102"/>
      <c r="F47" s="102"/>
      <c r="G47" s="99">
        <f>G48</f>
        <v>5</v>
      </c>
      <c r="H47" s="278">
        <f t="shared" ref="H47:I51" si="7">H48</f>
        <v>0</v>
      </c>
      <c r="I47" s="287">
        <f t="shared" si="7"/>
        <v>5</v>
      </c>
      <c r="J47" s="208"/>
    </row>
    <row r="48" spans="1:11" s="113" customFormat="1" ht="12.75" customHeight="1" x14ac:dyDescent="0.2">
      <c r="A48" s="91">
        <v>29</v>
      </c>
      <c r="B48" s="100" t="s">
        <v>158</v>
      </c>
      <c r="C48" s="97" t="s">
        <v>34</v>
      </c>
      <c r="D48" s="97" t="s">
        <v>125</v>
      </c>
      <c r="E48" s="97" t="s">
        <v>214</v>
      </c>
      <c r="F48" s="97"/>
      <c r="G48" s="101">
        <f>G49</f>
        <v>5</v>
      </c>
      <c r="H48" s="141">
        <f t="shared" si="7"/>
        <v>0</v>
      </c>
      <c r="I48" s="288">
        <f t="shared" si="7"/>
        <v>5</v>
      </c>
      <c r="J48" s="210"/>
    </row>
    <row r="49" spans="1:10" ht="15" customHeight="1" x14ac:dyDescent="0.2">
      <c r="A49" s="91">
        <v>30</v>
      </c>
      <c r="B49" s="100" t="s">
        <v>159</v>
      </c>
      <c r="C49" s="97" t="s">
        <v>34</v>
      </c>
      <c r="D49" s="97" t="s">
        <v>125</v>
      </c>
      <c r="E49" s="97" t="s">
        <v>215</v>
      </c>
      <c r="F49" s="97"/>
      <c r="G49" s="101">
        <f>G50</f>
        <v>5</v>
      </c>
      <c r="H49" s="141">
        <f t="shared" si="7"/>
        <v>0</v>
      </c>
      <c r="I49" s="289">
        <f t="shared" si="7"/>
        <v>5</v>
      </c>
      <c r="J49" s="208"/>
    </row>
    <row r="50" spans="1:10" ht="12.75" customHeight="1" x14ac:dyDescent="0.2">
      <c r="A50" s="91">
        <v>31</v>
      </c>
      <c r="B50" s="100" t="s">
        <v>161</v>
      </c>
      <c r="C50" s="97" t="s">
        <v>34</v>
      </c>
      <c r="D50" s="97" t="s">
        <v>125</v>
      </c>
      <c r="E50" s="97" t="s">
        <v>219</v>
      </c>
      <c r="F50" s="97"/>
      <c r="G50" s="101">
        <f>G51</f>
        <v>5</v>
      </c>
      <c r="H50" s="141">
        <f t="shared" si="7"/>
        <v>0</v>
      </c>
      <c r="I50" s="290">
        <f t="shared" si="7"/>
        <v>5</v>
      </c>
      <c r="J50" s="208"/>
    </row>
    <row r="51" spans="1:10" ht="19.5" customHeight="1" x14ac:dyDescent="0.2">
      <c r="A51" s="91">
        <v>32</v>
      </c>
      <c r="B51" s="100" t="s">
        <v>112</v>
      </c>
      <c r="C51" s="97" t="s">
        <v>34</v>
      </c>
      <c r="D51" s="97" t="s">
        <v>125</v>
      </c>
      <c r="E51" s="97" t="s">
        <v>219</v>
      </c>
      <c r="F51" s="97" t="s">
        <v>123</v>
      </c>
      <c r="G51" s="101">
        <f>G52</f>
        <v>5</v>
      </c>
      <c r="H51" s="141">
        <f t="shared" si="7"/>
        <v>0</v>
      </c>
      <c r="I51" s="288">
        <f t="shared" si="7"/>
        <v>5</v>
      </c>
      <c r="J51" s="208"/>
    </row>
    <row r="52" spans="1:10" s="20" customFormat="1" ht="18.75" customHeight="1" x14ac:dyDescent="0.2">
      <c r="A52" s="91">
        <v>33</v>
      </c>
      <c r="B52" s="100" t="s">
        <v>113</v>
      </c>
      <c r="C52" s="97" t="s">
        <v>34</v>
      </c>
      <c r="D52" s="97" t="s">
        <v>125</v>
      </c>
      <c r="E52" s="97" t="s">
        <v>219</v>
      </c>
      <c r="F52" s="97" t="s">
        <v>124</v>
      </c>
      <c r="G52" s="101">
        <v>5</v>
      </c>
      <c r="H52" s="148"/>
      <c r="I52" s="289">
        <f>G52+H52</f>
        <v>5</v>
      </c>
      <c r="J52" s="211"/>
    </row>
    <row r="53" spans="1:10" s="310" customFormat="1" ht="25.5" x14ac:dyDescent="0.2">
      <c r="A53" s="91">
        <v>34</v>
      </c>
      <c r="B53" s="96" t="s">
        <v>346</v>
      </c>
      <c r="C53" s="98" t="s">
        <v>34</v>
      </c>
      <c r="D53" s="98" t="s">
        <v>347</v>
      </c>
      <c r="E53" s="102"/>
      <c r="F53" s="102"/>
      <c r="G53" s="99">
        <f>G54</f>
        <v>0</v>
      </c>
      <c r="H53" s="146">
        <f t="shared" ref="H53:I60" si="8">H54</f>
        <v>1.4</v>
      </c>
      <c r="I53" s="311">
        <f t="shared" si="8"/>
        <v>1.4</v>
      </c>
      <c r="J53" s="208"/>
    </row>
    <row r="54" spans="1:10" s="113" customFormat="1" ht="12.75" customHeight="1" x14ac:dyDescent="0.2">
      <c r="A54" s="91">
        <v>35</v>
      </c>
      <c r="B54" s="100" t="s">
        <v>158</v>
      </c>
      <c r="C54" s="97" t="s">
        <v>34</v>
      </c>
      <c r="D54" s="97" t="s">
        <v>347</v>
      </c>
      <c r="E54" s="97" t="s">
        <v>214</v>
      </c>
      <c r="F54" s="97"/>
      <c r="G54" s="101">
        <f>G55</f>
        <v>0</v>
      </c>
      <c r="H54" s="141">
        <f t="shared" si="8"/>
        <v>1.4</v>
      </c>
      <c r="I54" s="312">
        <f t="shared" si="8"/>
        <v>1.4</v>
      </c>
      <c r="J54" s="210"/>
    </row>
    <row r="55" spans="1:10" s="310" customFormat="1" ht="27" customHeight="1" x14ac:dyDescent="0.2">
      <c r="A55" s="91">
        <v>36</v>
      </c>
      <c r="B55" s="100" t="s">
        <v>159</v>
      </c>
      <c r="C55" s="97" t="s">
        <v>34</v>
      </c>
      <c r="D55" s="97" t="s">
        <v>347</v>
      </c>
      <c r="E55" s="97" t="s">
        <v>215</v>
      </c>
      <c r="F55" s="97"/>
      <c r="G55" s="101">
        <f>G56+G59</f>
        <v>0</v>
      </c>
      <c r="H55" s="115">
        <f t="shared" ref="H55:I55" si="9">H56+H59</f>
        <v>1.4</v>
      </c>
      <c r="I55" s="101">
        <f t="shared" si="9"/>
        <v>1.4</v>
      </c>
      <c r="J55" s="208"/>
    </row>
    <row r="56" spans="1:10" s="310" customFormat="1" ht="95.25" customHeight="1" x14ac:dyDescent="0.2">
      <c r="A56" s="91">
        <v>37</v>
      </c>
      <c r="B56" s="100" t="s">
        <v>348</v>
      </c>
      <c r="C56" s="97" t="s">
        <v>34</v>
      </c>
      <c r="D56" s="97" t="s">
        <v>347</v>
      </c>
      <c r="E56" s="97" t="s">
        <v>350</v>
      </c>
      <c r="F56" s="97"/>
      <c r="G56" s="101">
        <f>G57</f>
        <v>0</v>
      </c>
      <c r="H56" s="141">
        <f t="shared" si="8"/>
        <v>0.7</v>
      </c>
      <c r="I56" s="101">
        <f t="shared" si="8"/>
        <v>0.7</v>
      </c>
      <c r="J56" s="208"/>
    </row>
    <row r="57" spans="1:10" s="310" customFormat="1" ht="32.25" customHeight="1" x14ac:dyDescent="0.2">
      <c r="A57" s="91">
        <v>38</v>
      </c>
      <c r="B57" s="100" t="s">
        <v>110</v>
      </c>
      <c r="C57" s="97" t="s">
        <v>34</v>
      </c>
      <c r="D57" s="97" t="s">
        <v>347</v>
      </c>
      <c r="E57" s="97" t="s">
        <v>350</v>
      </c>
      <c r="F57" s="97" t="s">
        <v>122</v>
      </c>
      <c r="G57" s="101">
        <f>G58</f>
        <v>0</v>
      </c>
      <c r="H57" s="141">
        <f t="shared" si="8"/>
        <v>0.7</v>
      </c>
      <c r="I57" s="101">
        <f t="shared" si="8"/>
        <v>0.7</v>
      </c>
      <c r="J57" s="208"/>
    </row>
    <row r="58" spans="1:10" s="20" customFormat="1" ht="41.25" customHeight="1" x14ac:dyDescent="0.2">
      <c r="A58" s="91">
        <v>39</v>
      </c>
      <c r="B58" s="100" t="s">
        <v>111</v>
      </c>
      <c r="C58" s="97" t="s">
        <v>34</v>
      </c>
      <c r="D58" s="97" t="s">
        <v>347</v>
      </c>
      <c r="E58" s="97" t="s">
        <v>350</v>
      </c>
      <c r="F58" s="97" t="s">
        <v>101</v>
      </c>
      <c r="G58" s="101"/>
      <c r="H58" s="313">
        <v>0.7</v>
      </c>
      <c r="I58" s="314">
        <f>G58+H58</f>
        <v>0.7</v>
      </c>
      <c r="J58" s="211"/>
    </row>
    <row r="59" spans="1:10" s="310" customFormat="1" ht="81" customHeight="1" x14ac:dyDescent="0.2">
      <c r="A59" s="91">
        <v>40</v>
      </c>
      <c r="B59" s="100" t="s">
        <v>349</v>
      </c>
      <c r="C59" s="97" t="s">
        <v>34</v>
      </c>
      <c r="D59" s="97" t="s">
        <v>347</v>
      </c>
      <c r="E59" s="97" t="s">
        <v>351</v>
      </c>
      <c r="F59" s="97"/>
      <c r="G59" s="101">
        <f>G60</f>
        <v>0</v>
      </c>
      <c r="H59" s="141">
        <f t="shared" si="8"/>
        <v>0.7</v>
      </c>
      <c r="I59" s="101">
        <f t="shared" si="8"/>
        <v>0.7</v>
      </c>
      <c r="J59" s="208"/>
    </row>
    <row r="60" spans="1:10" s="310" customFormat="1" ht="32.25" customHeight="1" x14ac:dyDescent="0.2">
      <c r="A60" s="91">
        <v>41</v>
      </c>
      <c r="B60" s="100" t="s">
        <v>110</v>
      </c>
      <c r="C60" s="97" t="s">
        <v>34</v>
      </c>
      <c r="D60" s="97" t="s">
        <v>347</v>
      </c>
      <c r="E60" s="97" t="s">
        <v>351</v>
      </c>
      <c r="F60" s="97" t="s">
        <v>122</v>
      </c>
      <c r="G60" s="101">
        <f>G61</f>
        <v>0</v>
      </c>
      <c r="H60" s="141">
        <f t="shared" si="8"/>
        <v>0.7</v>
      </c>
      <c r="I60" s="101">
        <f t="shared" si="8"/>
        <v>0.7</v>
      </c>
      <c r="J60" s="208"/>
    </row>
    <row r="61" spans="1:10" s="20" customFormat="1" ht="41.25" customHeight="1" x14ac:dyDescent="0.2">
      <c r="A61" s="91">
        <v>42</v>
      </c>
      <c r="B61" s="100" t="s">
        <v>111</v>
      </c>
      <c r="C61" s="97" t="s">
        <v>34</v>
      </c>
      <c r="D61" s="97" t="s">
        <v>347</v>
      </c>
      <c r="E61" s="97" t="s">
        <v>351</v>
      </c>
      <c r="F61" s="97" t="s">
        <v>101</v>
      </c>
      <c r="G61" s="101"/>
      <c r="H61" s="313">
        <v>0.7</v>
      </c>
      <c r="I61" s="314">
        <f>G61+H61</f>
        <v>0.7</v>
      </c>
      <c r="J61" s="211"/>
    </row>
    <row r="62" spans="1:10" ht="30" customHeight="1" x14ac:dyDescent="0.2">
      <c r="A62" s="91">
        <v>43</v>
      </c>
      <c r="B62" s="96" t="s">
        <v>114</v>
      </c>
      <c r="C62" s="98" t="s">
        <v>34</v>
      </c>
      <c r="D62" s="98" t="s">
        <v>126</v>
      </c>
      <c r="E62" s="98"/>
      <c r="F62" s="98"/>
      <c r="G62" s="99">
        <f>G63</f>
        <v>63.5</v>
      </c>
      <c r="H62" s="146">
        <f>H63</f>
        <v>0</v>
      </c>
      <c r="I62" s="99">
        <f>I63</f>
        <v>63.5</v>
      </c>
      <c r="J62" s="208"/>
    </row>
    <row r="63" spans="1:10" ht="23.25" customHeight="1" x14ac:dyDescent="0.2">
      <c r="A63" s="91">
        <v>44</v>
      </c>
      <c r="B63" s="100" t="s">
        <v>115</v>
      </c>
      <c r="C63" s="97" t="s">
        <v>34</v>
      </c>
      <c r="D63" s="97" t="s">
        <v>127</v>
      </c>
      <c r="E63" s="97"/>
      <c r="F63" s="97"/>
      <c r="G63" s="101">
        <f>G66</f>
        <v>63.5</v>
      </c>
      <c r="H63" s="141">
        <f>H66</f>
        <v>0</v>
      </c>
      <c r="I63" s="101">
        <f>I66</f>
        <v>63.5</v>
      </c>
      <c r="J63" s="208"/>
    </row>
    <row r="64" spans="1:10" ht="25.5" x14ac:dyDescent="0.2">
      <c r="A64" s="91">
        <v>45</v>
      </c>
      <c r="B64" s="100" t="s">
        <v>158</v>
      </c>
      <c r="C64" s="97" t="s">
        <v>34</v>
      </c>
      <c r="D64" s="97" t="s">
        <v>127</v>
      </c>
      <c r="E64" s="97" t="s">
        <v>214</v>
      </c>
      <c r="F64" s="97"/>
      <c r="G64" s="101">
        <f t="shared" ref="G64:I65" si="10">G65</f>
        <v>63.5</v>
      </c>
      <c r="H64" s="141">
        <f t="shared" si="10"/>
        <v>0</v>
      </c>
      <c r="I64" s="101">
        <f t="shared" si="10"/>
        <v>63.5</v>
      </c>
      <c r="J64" s="208"/>
    </row>
    <row r="65" spans="1:11" s="21" customFormat="1" ht="25.5" x14ac:dyDescent="0.2">
      <c r="A65" s="91">
        <v>46</v>
      </c>
      <c r="B65" s="100" t="s">
        <v>159</v>
      </c>
      <c r="C65" s="97" t="s">
        <v>34</v>
      </c>
      <c r="D65" s="97" t="s">
        <v>127</v>
      </c>
      <c r="E65" s="97" t="s">
        <v>215</v>
      </c>
      <c r="F65" s="97"/>
      <c r="G65" s="101">
        <f t="shared" si="10"/>
        <v>63.5</v>
      </c>
      <c r="H65" s="141">
        <f t="shared" si="10"/>
        <v>0</v>
      </c>
      <c r="I65" s="101">
        <f t="shared" si="10"/>
        <v>63.5</v>
      </c>
      <c r="J65" s="209"/>
    </row>
    <row r="66" spans="1:11" ht="55.5" customHeight="1" x14ac:dyDescent="0.2">
      <c r="A66" s="91">
        <v>47</v>
      </c>
      <c r="B66" s="100" t="s">
        <v>174</v>
      </c>
      <c r="C66" s="97" t="s">
        <v>34</v>
      </c>
      <c r="D66" s="97" t="s">
        <v>127</v>
      </c>
      <c r="E66" s="97" t="s">
        <v>220</v>
      </c>
      <c r="F66" s="97" t="s">
        <v>117</v>
      </c>
      <c r="G66" s="101">
        <f>G67+G69</f>
        <v>63.5</v>
      </c>
      <c r="H66" s="141"/>
      <c r="I66" s="101">
        <f>I67+I69</f>
        <v>63.5</v>
      </c>
      <c r="J66" s="208"/>
    </row>
    <row r="67" spans="1:11" s="113" customFormat="1" ht="76.5" customHeight="1" x14ac:dyDescent="0.2">
      <c r="A67" s="91">
        <v>48</v>
      </c>
      <c r="B67" s="100" t="s">
        <v>106</v>
      </c>
      <c r="C67" s="97" t="s">
        <v>34</v>
      </c>
      <c r="D67" s="97" t="s">
        <v>127</v>
      </c>
      <c r="E67" s="97" t="s">
        <v>220</v>
      </c>
      <c r="F67" s="97" t="s">
        <v>118</v>
      </c>
      <c r="G67" s="101">
        <f>G68</f>
        <v>48.7</v>
      </c>
      <c r="H67" s="141">
        <f>H68</f>
        <v>0</v>
      </c>
      <c r="I67" s="101">
        <f>I68</f>
        <v>48.7</v>
      </c>
      <c r="J67" s="210"/>
    </row>
    <row r="68" spans="1:11" s="113" customFormat="1" ht="29.25" customHeight="1" x14ac:dyDescent="0.2">
      <c r="A68" s="91">
        <v>49</v>
      </c>
      <c r="B68" s="100" t="s">
        <v>107</v>
      </c>
      <c r="C68" s="97" t="s">
        <v>34</v>
      </c>
      <c r="D68" s="97" t="s">
        <v>127</v>
      </c>
      <c r="E68" s="97" t="s">
        <v>220</v>
      </c>
      <c r="F68" s="97" t="s">
        <v>40</v>
      </c>
      <c r="G68" s="101">
        <v>48.7</v>
      </c>
      <c r="H68" s="147"/>
      <c r="I68" s="216">
        <f>G68+H68</f>
        <v>48.7</v>
      </c>
      <c r="J68" s="210"/>
    </row>
    <row r="69" spans="1:11" s="113" customFormat="1" ht="28.5" customHeight="1" x14ac:dyDescent="0.2">
      <c r="A69" s="91">
        <v>50</v>
      </c>
      <c r="B69" s="100" t="s">
        <v>110</v>
      </c>
      <c r="C69" s="97" t="s">
        <v>34</v>
      </c>
      <c r="D69" s="97" t="s">
        <v>127</v>
      </c>
      <c r="E69" s="97" t="s">
        <v>220</v>
      </c>
      <c r="F69" s="97" t="s">
        <v>122</v>
      </c>
      <c r="G69" s="101">
        <f>G70</f>
        <v>14.8</v>
      </c>
      <c r="H69" s="141">
        <f>H70</f>
        <v>0</v>
      </c>
      <c r="I69" s="101">
        <f>I70</f>
        <v>14.8</v>
      </c>
      <c r="J69" s="210"/>
    </row>
    <row r="70" spans="1:11" ht="38.25" x14ac:dyDescent="0.2">
      <c r="A70" s="91">
        <v>51</v>
      </c>
      <c r="B70" s="100" t="s">
        <v>111</v>
      </c>
      <c r="C70" s="97" t="s">
        <v>34</v>
      </c>
      <c r="D70" s="97" t="s">
        <v>127</v>
      </c>
      <c r="E70" s="97" t="s">
        <v>220</v>
      </c>
      <c r="F70" s="97" t="s">
        <v>101</v>
      </c>
      <c r="G70" s="101">
        <v>14.8</v>
      </c>
      <c r="H70" s="147"/>
      <c r="I70" s="216">
        <f>G70+H70</f>
        <v>14.8</v>
      </c>
      <c r="J70" s="208"/>
    </row>
    <row r="71" spans="1:11" s="20" customFormat="1" ht="25.5" x14ac:dyDescent="0.2">
      <c r="A71" s="91">
        <v>52</v>
      </c>
      <c r="B71" s="103" t="s">
        <v>162</v>
      </c>
      <c r="C71" s="104" t="s">
        <v>34</v>
      </c>
      <c r="D71" s="98" t="s">
        <v>163</v>
      </c>
      <c r="E71" s="97"/>
      <c r="F71" s="97"/>
      <c r="G71" s="99">
        <f>G72+G84</f>
        <v>47.2</v>
      </c>
      <c r="H71" s="146">
        <f>H72+H84</f>
        <v>0</v>
      </c>
      <c r="I71" s="99">
        <f>I72+I84</f>
        <v>47.2</v>
      </c>
      <c r="J71" s="211"/>
    </row>
    <row r="72" spans="1:11" ht="21" customHeight="1" x14ac:dyDescent="0.2">
      <c r="A72" s="91">
        <v>53</v>
      </c>
      <c r="B72" s="96" t="s">
        <v>86</v>
      </c>
      <c r="C72" s="104" t="s">
        <v>34</v>
      </c>
      <c r="D72" s="98" t="s">
        <v>95</v>
      </c>
      <c r="E72" s="98"/>
      <c r="F72" s="98"/>
      <c r="G72" s="99">
        <f t="shared" ref="G72:I82" si="11">G73</f>
        <v>46.7</v>
      </c>
      <c r="H72" s="146">
        <f t="shared" si="11"/>
        <v>0</v>
      </c>
      <c r="I72" s="99">
        <f t="shared" si="11"/>
        <v>46.7</v>
      </c>
      <c r="J72" s="208"/>
    </row>
    <row r="73" spans="1:11" ht="63.75" x14ac:dyDescent="0.2">
      <c r="A73" s="91">
        <v>54</v>
      </c>
      <c r="B73" s="105" t="s">
        <v>221</v>
      </c>
      <c r="C73" s="106" t="s">
        <v>34</v>
      </c>
      <c r="D73" s="97" t="s">
        <v>95</v>
      </c>
      <c r="E73" s="97" t="s">
        <v>222</v>
      </c>
      <c r="F73" s="97"/>
      <c r="G73" s="101">
        <f t="shared" si="11"/>
        <v>46.7</v>
      </c>
      <c r="H73" s="141">
        <f t="shared" si="11"/>
        <v>0</v>
      </c>
      <c r="I73" s="101">
        <f t="shared" si="11"/>
        <v>46.7</v>
      </c>
      <c r="J73" s="208"/>
    </row>
    <row r="74" spans="1:11" ht="25.5" x14ac:dyDescent="0.2">
      <c r="A74" s="91">
        <v>55</v>
      </c>
      <c r="B74" s="105" t="s">
        <v>164</v>
      </c>
      <c r="C74" s="106" t="s">
        <v>34</v>
      </c>
      <c r="D74" s="97" t="s">
        <v>95</v>
      </c>
      <c r="E74" s="97" t="s">
        <v>223</v>
      </c>
      <c r="F74" s="97"/>
      <c r="G74" s="101">
        <f>G75+G81+G78</f>
        <v>46.7</v>
      </c>
      <c r="H74" s="115">
        <f>H75+H81+H78</f>
        <v>0</v>
      </c>
      <c r="I74" s="279">
        <f>I75+I81+I78</f>
        <v>46.7</v>
      </c>
      <c r="J74" s="208"/>
    </row>
    <row r="75" spans="1:11" ht="102" x14ac:dyDescent="0.2">
      <c r="A75" s="91">
        <v>56</v>
      </c>
      <c r="B75" s="105" t="s">
        <v>178</v>
      </c>
      <c r="C75" s="106" t="s">
        <v>34</v>
      </c>
      <c r="D75" s="97" t="s">
        <v>95</v>
      </c>
      <c r="E75" s="97" t="s">
        <v>224</v>
      </c>
      <c r="F75" s="97"/>
      <c r="G75" s="101">
        <f t="shared" si="11"/>
        <v>29.2</v>
      </c>
      <c r="H75" s="141">
        <f t="shared" si="11"/>
        <v>0</v>
      </c>
      <c r="I75" s="101">
        <f t="shared" si="11"/>
        <v>29.2</v>
      </c>
      <c r="J75" s="208"/>
    </row>
    <row r="76" spans="1:11" ht="29.25" customHeight="1" x14ac:dyDescent="0.2">
      <c r="A76" s="91">
        <v>57</v>
      </c>
      <c r="B76" s="100" t="s">
        <v>110</v>
      </c>
      <c r="C76" s="106" t="s">
        <v>34</v>
      </c>
      <c r="D76" s="97" t="s">
        <v>95</v>
      </c>
      <c r="E76" s="97" t="s">
        <v>224</v>
      </c>
      <c r="F76" s="97" t="s">
        <v>122</v>
      </c>
      <c r="G76" s="101">
        <f t="shared" si="11"/>
        <v>29.2</v>
      </c>
      <c r="H76" s="141">
        <f t="shared" si="11"/>
        <v>0</v>
      </c>
      <c r="I76" s="101">
        <f t="shared" si="11"/>
        <v>29.2</v>
      </c>
      <c r="J76" s="208"/>
    </row>
    <row r="77" spans="1:11" ht="48" customHeight="1" x14ac:dyDescent="0.2">
      <c r="A77" s="91">
        <v>58</v>
      </c>
      <c r="B77" s="100" t="s">
        <v>111</v>
      </c>
      <c r="C77" s="106" t="s">
        <v>34</v>
      </c>
      <c r="D77" s="97" t="s">
        <v>95</v>
      </c>
      <c r="E77" s="97" t="s">
        <v>224</v>
      </c>
      <c r="F77" s="97" t="s">
        <v>101</v>
      </c>
      <c r="G77" s="101">
        <v>29.2</v>
      </c>
      <c r="H77" s="280"/>
      <c r="I77" s="217">
        <f>G77+H77</f>
        <v>29.2</v>
      </c>
      <c r="J77" s="208"/>
    </row>
    <row r="78" spans="1:11" s="194" customFormat="1" ht="114.75" x14ac:dyDescent="0.2">
      <c r="A78" s="91">
        <v>59</v>
      </c>
      <c r="B78" s="105" t="s">
        <v>279</v>
      </c>
      <c r="C78" s="106" t="s">
        <v>34</v>
      </c>
      <c r="D78" s="97" t="s">
        <v>95</v>
      </c>
      <c r="E78" s="97" t="s">
        <v>274</v>
      </c>
      <c r="F78" s="97"/>
      <c r="G78" s="101">
        <f t="shared" si="11"/>
        <v>16.7</v>
      </c>
      <c r="H78" s="141">
        <f t="shared" si="11"/>
        <v>0</v>
      </c>
      <c r="I78" s="101">
        <f t="shared" si="11"/>
        <v>16.7</v>
      </c>
      <c r="J78" s="208"/>
      <c r="K78" s="286"/>
    </row>
    <row r="79" spans="1:11" s="194" customFormat="1" ht="29.25" customHeight="1" x14ac:dyDescent="0.2">
      <c r="A79" s="91">
        <v>60</v>
      </c>
      <c r="B79" s="100" t="s">
        <v>110</v>
      </c>
      <c r="C79" s="106" t="s">
        <v>34</v>
      </c>
      <c r="D79" s="97" t="s">
        <v>95</v>
      </c>
      <c r="E79" s="97" t="s">
        <v>274</v>
      </c>
      <c r="F79" s="97" t="s">
        <v>122</v>
      </c>
      <c r="G79" s="101">
        <f t="shared" si="11"/>
        <v>16.7</v>
      </c>
      <c r="H79" s="141">
        <f t="shared" si="11"/>
        <v>0</v>
      </c>
      <c r="I79" s="101">
        <f t="shared" si="11"/>
        <v>16.7</v>
      </c>
      <c r="J79" s="208"/>
      <c r="K79" s="286"/>
    </row>
    <row r="80" spans="1:11" s="194" customFormat="1" ht="48" customHeight="1" x14ac:dyDescent="0.2">
      <c r="A80" s="91">
        <v>61</v>
      </c>
      <c r="B80" s="100" t="s">
        <v>111</v>
      </c>
      <c r="C80" s="106" t="s">
        <v>34</v>
      </c>
      <c r="D80" s="97" t="s">
        <v>95</v>
      </c>
      <c r="E80" s="97" t="s">
        <v>274</v>
      </c>
      <c r="F80" s="97" t="s">
        <v>101</v>
      </c>
      <c r="G80" s="101">
        <v>16.7</v>
      </c>
      <c r="H80" s="280"/>
      <c r="I80" s="217">
        <f>G80+H80</f>
        <v>16.7</v>
      </c>
      <c r="J80" s="208"/>
      <c r="K80" s="286"/>
    </row>
    <row r="81" spans="1:12" s="192" customFormat="1" ht="102" x14ac:dyDescent="0.2">
      <c r="A81" s="91">
        <v>62</v>
      </c>
      <c r="B81" s="105" t="s">
        <v>273</v>
      </c>
      <c r="C81" s="106" t="s">
        <v>34</v>
      </c>
      <c r="D81" s="97" t="s">
        <v>95</v>
      </c>
      <c r="E81" s="97" t="s">
        <v>278</v>
      </c>
      <c r="F81" s="97"/>
      <c r="G81" s="101">
        <f t="shared" si="11"/>
        <v>0.8</v>
      </c>
      <c r="H81" s="141">
        <f t="shared" si="11"/>
        <v>0</v>
      </c>
      <c r="I81" s="101">
        <f t="shared" si="11"/>
        <v>0.8</v>
      </c>
      <c r="J81" s="208"/>
      <c r="K81" s="286"/>
    </row>
    <row r="82" spans="1:12" s="192" customFormat="1" ht="29.25" customHeight="1" x14ac:dyDescent="0.2">
      <c r="A82" s="91">
        <v>63</v>
      </c>
      <c r="B82" s="100" t="s">
        <v>110</v>
      </c>
      <c r="C82" s="106" t="s">
        <v>34</v>
      </c>
      <c r="D82" s="97" t="s">
        <v>95</v>
      </c>
      <c r="E82" s="97" t="s">
        <v>278</v>
      </c>
      <c r="F82" s="97" t="s">
        <v>122</v>
      </c>
      <c r="G82" s="101">
        <f t="shared" si="11"/>
        <v>0.8</v>
      </c>
      <c r="H82" s="141">
        <f t="shared" si="11"/>
        <v>0</v>
      </c>
      <c r="I82" s="101">
        <f t="shared" si="11"/>
        <v>0.8</v>
      </c>
      <c r="J82" s="208"/>
      <c r="K82" s="286"/>
    </row>
    <row r="83" spans="1:12" s="192" customFormat="1" ht="48" customHeight="1" x14ac:dyDescent="0.2">
      <c r="A83" s="91">
        <v>64</v>
      </c>
      <c r="B83" s="100" t="s">
        <v>111</v>
      </c>
      <c r="C83" s="106" t="s">
        <v>34</v>
      </c>
      <c r="D83" s="97" t="s">
        <v>95</v>
      </c>
      <c r="E83" s="97" t="s">
        <v>278</v>
      </c>
      <c r="F83" s="97" t="s">
        <v>101</v>
      </c>
      <c r="G83" s="101">
        <v>0.8</v>
      </c>
      <c r="H83" s="280"/>
      <c r="I83" s="217">
        <f>G83+H83</f>
        <v>0.8</v>
      </c>
      <c r="J83" s="208"/>
      <c r="K83" s="286"/>
    </row>
    <row r="84" spans="1:12" s="249" customFormat="1" ht="30" customHeight="1" x14ac:dyDescent="0.2">
      <c r="A84" s="91">
        <v>65</v>
      </c>
      <c r="B84" s="96" t="s">
        <v>300</v>
      </c>
      <c r="C84" s="104" t="s">
        <v>34</v>
      </c>
      <c r="D84" s="98" t="s">
        <v>299</v>
      </c>
      <c r="E84" s="98"/>
      <c r="F84" s="98"/>
      <c r="G84" s="99">
        <f t="shared" ref="G84:I88" si="12">G85</f>
        <v>0.5</v>
      </c>
      <c r="H84" s="146">
        <f t="shared" si="12"/>
        <v>0</v>
      </c>
      <c r="I84" s="99">
        <f t="shared" si="12"/>
        <v>0.5</v>
      </c>
      <c r="J84" s="208"/>
      <c r="K84" s="286"/>
    </row>
    <row r="85" spans="1:12" s="249" customFormat="1" ht="51" x14ac:dyDescent="0.2">
      <c r="A85" s="91">
        <v>66</v>
      </c>
      <c r="B85" s="105" t="s">
        <v>297</v>
      </c>
      <c r="C85" s="106" t="s">
        <v>34</v>
      </c>
      <c r="D85" s="97" t="s">
        <v>299</v>
      </c>
      <c r="E85" s="97" t="s">
        <v>222</v>
      </c>
      <c r="F85" s="97"/>
      <c r="G85" s="101">
        <f t="shared" si="12"/>
        <v>0.5</v>
      </c>
      <c r="H85" s="141">
        <f t="shared" si="12"/>
        <v>0</v>
      </c>
      <c r="I85" s="101">
        <f t="shared" si="12"/>
        <v>0.5</v>
      </c>
      <c r="J85" s="208"/>
      <c r="K85" s="286"/>
    </row>
    <row r="86" spans="1:12" s="249" customFormat="1" ht="25.5" x14ac:dyDescent="0.2">
      <c r="A86" s="91">
        <v>67</v>
      </c>
      <c r="B86" s="105" t="s">
        <v>164</v>
      </c>
      <c r="C86" s="106" t="s">
        <v>34</v>
      </c>
      <c r="D86" s="97" t="s">
        <v>299</v>
      </c>
      <c r="E86" s="97" t="s">
        <v>223</v>
      </c>
      <c r="F86" s="97"/>
      <c r="G86" s="101">
        <f>G87</f>
        <v>0.5</v>
      </c>
      <c r="H86" s="115">
        <f>H87</f>
        <v>0</v>
      </c>
      <c r="I86" s="279">
        <f>I87</f>
        <v>0.5</v>
      </c>
      <c r="J86" s="208"/>
      <c r="K86" s="286"/>
    </row>
    <row r="87" spans="1:12" s="249" customFormat="1" ht="117" customHeight="1" x14ac:dyDescent="0.2">
      <c r="A87" s="91">
        <v>68</v>
      </c>
      <c r="B87" s="105" t="s">
        <v>304</v>
      </c>
      <c r="C87" s="106" t="s">
        <v>34</v>
      </c>
      <c r="D87" s="97" t="s">
        <v>299</v>
      </c>
      <c r="E87" s="97" t="s">
        <v>301</v>
      </c>
      <c r="F87" s="97"/>
      <c r="G87" s="101">
        <f t="shared" si="12"/>
        <v>0.5</v>
      </c>
      <c r="H87" s="141">
        <f t="shared" si="12"/>
        <v>0</v>
      </c>
      <c r="I87" s="101">
        <f t="shared" si="12"/>
        <v>0.5</v>
      </c>
      <c r="J87" s="208"/>
      <c r="K87" s="286"/>
    </row>
    <row r="88" spans="1:12" s="249" customFormat="1" ht="29.25" customHeight="1" x14ac:dyDescent="0.2">
      <c r="A88" s="91">
        <v>69</v>
      </c>
      <c r="B88" s="100" t="s">
        <v>110</v>
      </c>
      <c r="C88" s="106" t="s">
        <v>34</v>
      </c>
      <c r="D88" s="97" t="s">
        <v>299</v>
      </c>
      <c r="E88" s="97" t="s">
        <v>301</v>
      </c>
      <c r="F88" s="97" t="s">
        <v>122</v>
      </c>
      <c r="G88" s="101">
        <f t="shared" si="12"/>
        <v>0.5</v>
      </c>
      <c r="H88" s="141">
        <f t="shared" si="12"/>
        <v>0</v>
      </c>
      <c r="I88" s="101">
        <f t="shared" si="12"/>
        <v>0.5</v>
      </c>
      <c r="J88" s="208"/>
      <c r="K88" s="286"/>
    </row>
    <row r="89" spans="1:12" s="20" customFormat="1" ht="42" customHeight="1" x14ac:dyDescent="0.2">
      <c r="A89" s="91">
        <v>70</v>
      </c>
      <c r="B89" s="100" t="s">
        <v>111</v>
      </c>
      <c r="C89" s="106" t="s">
        <v>34</v>
      </c>
      <c r="D89" s="97" t="s">
        <v>299</v>
      </c>
      <c r="E89" s="97" t="s">
        <v>301</v>
      </c>
      <c r="F89" s="97" t="s">
        <v>101</v>
      </c>
      <c r="G89" s="101">
        <v>0.5</v>
      </c>
      <c r="H89" s="281"/>
      <c r="I89" s="217">
        <f>G89+H89</f>
        <v>0.5</v>
      </c>
      <c r="J89" s="211"/>
    </row>
    <row r="90" spans="1:12" x14ac:dyDescent="0.2">
      <c r="A90" s="91">
        <v>71</v>
      </c>
      <c r="B90" s="96" t="s">
        <v>165</v>
      </c>
      <c r="C90" s="104" t="s">
        <v>34</v>
      </c>
      <c r="D90" s="98" t="s">
        <v>166</v>
      </c>
      <c r="E90" s="98"/>
      <c r="F90" s="98"/>
      <c r="G90" s="99">
        <f t="shared" ref="G90:I104" si="13">G91</f>
        <v>1408</v>
      </c>
      <c r="H90" s="146">
        <f t="shared" si="13"/>
        <v>0</v>
      </c>
      <c r="I90" s="99">
        <f t="shared" si="13"/>
        <v>1408</v>
      </c>
      <c r="J90" s="208"/>
    </row>
    <row r="91" spans="1:12" x14ac:dyDescent="0.2">
      <c r="A91" s="91">
        <v>72</v>
      </c>
      <c r="B91" s="96" t="s">
        <v>90</v>
      </c>
      <c r="C91" s="104" t="s">
        <v>34</v>
      </c>
      <c r="D91" s="98" t="s">
        <v>98</v>
      </c>
      <c r="E91" s="98"/>
      <c r="F91" s="98"/>
      <c r="G91" s="99">
        <f t="shared" si="13"/>
        <v>1408</v>
      </c>
      <c r="H91" s="146">
        <f t="shared" si="13"/>
        <v>0</v>
      </c>
      <c r="I91" s="99">
        <f t="shared" si="13"/>
        <v>1408</v>
      </c>
      <c r="J91" s="208"/>
    </row>
    <row r="92" spans="1:12" s="113" customFormat="1" ht="66.75" customHeight="1" x14ac:dyDescent="0.2">
      <c r="A92" s="91">
        <v>73</v>
      </c>
      <c r="B92" s="105" t="s">
        <v>225</v>
      </c>
      <c r="C92" s="106" t="s">
        <v>34</v>
      </c>
      <c r="D92" s="97" t="s">
        <v>98</v>
      </c>
      <c r="E92" s="97" t="s">
        <v>222</v>
      </c>
      <c r="F92" s="97"/>
      <c r="G92" s="101">
        <f t="shared" si="13"/>
        <v>1408</v>
      </c>
      <c r="H92" s="141">
        <f t="shared" si="13"/>
        <v>0</v>
      </c>
      <c r="I92" s="101">
        <f t="shared" si="13"/>
        <v>1408</v>
      </c>
      <c r="J92" s="210"/>
    </row>
    <row r="93" spans="1:12" ht="29.25" customHeight="1" x14ac:dyDescent="0.2">
      <c r="A93" s="91">
        <v>74</v>
      </c>
      <c r="B93" s="105" t="s">
        <v>167</v>
      </c>
      <c r="C93" s="106" t="s">
        <v>34</v>
      </c>
      <c r="D93" s="97" t="s">
        <v>98</v>
      </c>
      <c r="E93" s="97" t="s">
        <v>226</v>
      </c>
      <c r="F93" s="97"/>
      <c r="G93" s="101">
        <f>G94+G97+G100+G103+G106</f>
        <v>1408</v>
      </c>
      <c r="H93" s="157">
        <f t="shared" ref="H93:I93" si="14">H94+H97+H100+H103+H106</f>
        <v>0</v>
      </c>
      <c r="I93" s="220">
        <f t="shared" si="14"/>
        <v>1408</v>
      </c>
      <c r="J93" s="208"/>
    </row>
    <row r="94" spans="1:12" s="128" customFormat="1" ht="29.25" customHeight="1" x14ac:dyDescent="0.2">
      <c r="A94" s="91">
        <v>75</v>
      </c>
      <c r="B94" s="100" t="s">
        <v>227</v>
      </c>
      <c r="C94" s="106" t="s">
        <v>34</v>
      </c>
      <c r="D94" s="97" t="s">
        <v>98</v>
      </c>
      <c r="E94" s="97" t="s">
        <v>228</v>
      </c>
      <c r="F94" s="97"/>
      <c r="G94" s="101">
        <f t="shared" si="13"/>
        <v>79.5</v>
      </c>
      <c r="H94" s="141">
        <f t="shared" si="13"/>
        <v>-0.1</v>
      </c>
      <c r="I94" s="101">
        <f t="shared" si="13"/>
        <v>79.400000000000006</v>
      </c>
      <c r="J94" s="208"/>
      <c r="K94" s="286"/>
    </row>
    <row r="95" spans="1:12" s="128" customFormat="1" ht="32.25" customHeight="1" x14ac:dyDescent="0.2">
      <c r="A95" s="91">
        <v>76</v>
      </c>
      <c r="B95" s="100" t="s">
        <v>110</v>
      </c>
      <c r="C95" s="106" t="s">
        <v>34</v>
      </c>
      <c r="D95" s="97" t="s">
        <v>98</v>
      </c>
      <c r="E95" s="97" t="s">
        <v>228</v>
      </c>
      <c r="F95" s="97" t="s">
        <v>122</v>
      </c>
      <c r="G95" s="101">
        <f t="shared" si="13"/>
        <v>79.5</v>
      </c>
      <c r="H95" s="141">
        <f t="shared" si="13"/>
        <v>-0.1</v>
      </c>
      <c r="I95" s="101">
        <f t="shared" si="13"/>
        <v>79.400000000000006</v>
      </c>
      <c r="J95" s="208"/>
      <c r="K95" s="286"/>
    </row>
    <row r="96" spans="1:12" s="128" customFormat="1" ht="28.5" customHeight="1" x14ac:dyDescent="0.2">
      <c r="A96" s="91">
        <v>77</v>
      </c>
      <c r="B96" s="100" t="s">
        <v>111</v>
      </c>
      <c r="C96" s="106" t="s">
        <v>34</v>
      </c>
      <c r="D96" s="97" t="s">
        <v>98</v>
      </c>
      <c r="E96" s="97" t="s">
        <v>228</v>
      </c>
      <c r="F96" s="97" t="s">
        <v>101</v>
      </c>
      <c r="G96" s="101">
        <v>79.5</v>
      </c>
      <c r="H96" s="148">
        <v>-0.1</v>
      </c>
      <c r="I96" s="216">
        <f>G96+H96</f>
        <v>79.400000000000006</v>
      </c>
      <c r="J96" s="208"/>
      <c r="K96" s="286"/>
      <c r="L96" s="301" t="s">
        <v>338</v>
      </c>
    </row>
    <row r="97" spans="1:11" s="128" customFormat="1" ht="119.25" customHeight="1" x14ac:dyDescent="0.2">
      <c r="A97" s="91">
        <v>78</v>
      </c>
      <c r="B97" s="100" t="s">
        <v>343</v>
      </c>
      <c r="C97" s="106" t="s">
        <v>34</v>
      </c>
      <c r="D97" s="97" t="s">
        <v>98</v>
      </c>
      <c r="E97" s="97" t="s">
        <v>295</v>
      </c>
      <c r="F97" s="97"/>
      <c r="G97" s="101">
        <f t="shared" si="13"/>
        <v>174.9</v>
      </c>
      <c r="H97" s="141">
        <f t="shared" si="13"/>
        <v>0</v>
      </c>
      <c r="I97" s="101">
        <f t="shared" si="13"/>
        <v>174.9</v>
      </c>
      <c r="J97" s="208"/>
      <c r="K97" s="286"/>
    </row>
    <row r="98" spans="1:11" s="128" customFormat="1" ht="32.25" customHeight="1" x14ac:dyDescent="0.2">
      <c r="A98" s="91">
        <v>79</v>
      </c>
      <c r="B98" s="100" t="s">
        <v>110</v>
      </c>
      <c r="C98" s="106" t="s">
        <v>34</v>
      </c>
      <c r="D98" s="97" t="s">
        <v>98</v>
      </c>
      <c r="E98" s="97" t="s">
        <v>295</v>
      </c>
      <c r="F98" s="97" t="s">
        <v>122</v>
      </c>
      <c r="G98" s="101">
        <f t="shared" si="13"/>
        <v>174.9</v>
      </c>
      <c r="H98" s="141">
        <f t="shared" si="13"/>
        <v>0</v>
      </c>
      <c r="I98" s="101">
        <f t="shared" si="13"/>
        <v>174.9</v>
      </c>
      <c r="J98" s="208"/>
      <c r="K98" s="286"/>
    </row>
    <row r="99" spans="1:11" s="128" customFormat="1" ht="28.5" customHeight="1" x14ac:dyDescent="0.2">
      <c r="A99" s="91">
        <v>80</v>
      </c>
      <c r="B99" s="100" t="s">
        <v>111</v>
      </c>
      <c r="C99" s="106" t="s">
        <v>34</v>
      </c>
      <c r="D99" s="97" t="s">
        <v>98</v>
      </c>
      <c r="E99" s="97" t="s">
        <v>295</v>
      </c>
      <c r="F99" s="97" t="s">
        <v>101</v>
      </c>
      <c r="G99" s="101">
        <v>174.9</v>
      </c>
      <c r="H99" s="148"/>
      <c r="I99" s="216">
        <f>G99+H99</f>
        <v>174.9</v>
      </c>
      <c r="J99" s="208"/>
      <c r="K99" s="286"/>
    </row>
    <row r="100" spans="1:11" s="128" customFormat="1" ht="118.5" customHeight="1" x14ac:dyDescent="0.2">
      <c r="A100" s="91">
        <v>81</v>
      </c>
      <c r="B100" s="100" t="s">
        <v>345</v>
      </c>
      <c r="C100" s="106" t="s">
        <v>34</v>
      </c>
      <c r="D100" s="97" t="s">
        <v>98</v>
      </c>
      <c r="E100" s="97" t="s">
        <v>296</v>
      </c>
      <c r="F100" s="97"/>
      <c r="G100" s="101">
        <f t="shared" si="13"/>
        <v>2.1</v>
      </c>
      <c r="H100" s="141">
        <f t="shared" si="13"/>
        <v>0.1</v>
      </c>
      <c r="I100" s="101">
        <f t="shared" si="13"/>
        <v>2.2000000000000002</v>
      </c>
      <c r="J100" s="208"/>
      <c r="K100" s="286"/>
    </row>
    <row r="101" spans="1:11" s="128" customFormat="1" ht="32.25" customHeight="1" x14ac:dyDescent="0.2">
      <c r="A101" s="91">
        <v>82</v>
      </c>
      <c r="B101" s="100" t="s">
        <v>110</v>
      </c>
      <c r="C101" s="106" t="s">
        <v>34</v>
      </c>
      <c r="D101" s="97" t="s">
        <v>98</v>
      </c>
      <c r="E101" s="97" t="s">
        <v>296</v>
      </c>
      <c r="F101" s="97" t="s">
        <v>122</v>
      </c>
      <c r="G101" s="101">
        <f t="shared" si="13"/>
        <v>2.1</v>
      </c>
      <c r="H101" s="141">
        <f t="shared" si="13"/>
        <v>0.1</v>
      </c>
      <c r="I101" s="101">
        <f t="shared" si="13"/>
        <v>2.2000000000000002</v>
      </c>
      <c r="J101" s="208"/>
      <c r="K101" s="286"/>
    </row>
    <row r="102" spans="1:11" s="128" customFormat="1" ht="28.5" customHeight="1" x14ac:dyDescent="0.2">
      <c r="A102" s="91">
        <v>83</v>
      </c>
      <c r="B102" s="100" t="s">
        <v>111</v>
      </c>
      <c r="C102" s="106" t="s">
        <v>34</v>
      </c>
      <c r="D102" s="97" t="s">
        <v>98</v>
      </c>
      <c r="E102" s="97" t="s">
        <v>296</v>
      </c>
      <c r="F102" s="97" t="s">
        <v>101</v>
      </c>
      <c r="G102" s="101">
        <v>2.1</v>
      </c>
      <c r="H102" s="148">
        <v>0.1</v>
      </c>
      <c r="I102" s="216">
        <f>G102+H102</f>
        <v>2.2000000000000002</v>
      </c>
      <c r="J102" s="208"/>
      <c r="K102" s="286"/>
    </row>
    <row r="103" spans="1:11" s="300" customFormat="1" ht="119.25" customHeight="1" x14ac:dyDescent="0.2">
      <c r="A103" s="91">
        <v>84</v>
      </c>
      <c r="B103" s="100" t="s">
        <v>344</v>
      </c>
      <c r="C103" s="106" t="s">
        <v>34</v>
      </c>
      <c r="D103" s="97" t="s">
        <v>98</v>
      </c>
      <c r="E103" s="97" t="s">
        <v>335</v>
      </c>
      <c r="F103" s="97"/>
      <c r="G103" s="101">
        <f t="shared" si="13"/>
        <v>1137.8</v>
      </c>
      <c r="H103" s="141">
        <f t="shared" si="13"/>
        <v>0</v>
      </c>
      <c r="I103" s="101">
        <f t="shared" si="13"/>
        <v>1137.8</v>
      </c>
      <c r="J103" s="208"/>
    </row>
    <row r="104" spans="1:11" s="300" customFormat="1" ht="32.25" customHeight="1" x14ac:dyDescent="0.2">
      <c r="A104" s="91">
        <v>85</v>
      </c>
      <c r="B104" s="100" t="s">
        <v>110</v>
      </c>
      <c r="C104" s="106" t="s">
        <v>34</v>
      </c>
      <c r="D104" s="97" t="s">
        <v>98</v>
      </c>
      <c r="E104" s="97" t="s">
        <v>335</v>
      </c>
      <c r="F104" s="97" t="s">
        <v>122</v>
      </c>
      <c r="G104" s="101">
        <f t="shared" si="13"/>
        <v>1137.8</v>
      </c>
      <c r="H104" s="141">
        <f t="shared" si="13"/>
        <v>0</v>
      </c>
      <c r="I104" s="101">
        <f t="shared" si="13"/>
        <v>1137.8</v>
      </c>
      <c r="J104" s="208"/>
    </row>
    <row r="105" spans="1:11" s="300" customFormat="1" ht="28.5" customHeight="1" x14ac:dyDescent="0.2">
      <c r="A105" s="91">
        <v>86</v>
      </c>
      <c r="B105" s="100" t="s">
        <v>111</v>
      </c>
      <c r="C105" s="106" t="s">
        <v>34</v>
      </c>
      <c r="D105" s="97" t="s">
        <v>98</v>
      </c>
      <c r="E105" s="97" t="s">
        <v>335</v>
      </c>
      <c r="F105" s="97" t="s">
        <v>101</v>
      </c>
      <c r="G105" s="101">
        <v>1137.8</v>
      </c>
      <c r="H105" s="148"/>
      <c r="I105" s="216">
        <f>G105+H105</f>
        <v>1137.8</v>
      </c>
      <c r="J105" s="208"/>
    </row>
    <row r="106" spans="1:11" s="300" customFormat="1" ht="117.75" customHeight="1" x14ac:dyDescent="0.2">
      <c r="A106" s="91">
        <v>87</v>
      </c>
      <c r="B106" s="100" t="s">
        <v>337</v>
      </c>
      <c r="C106" s="106" t="s">
        <v>34</v>
      </c>
      <c r="D106" s="97" t="s">
        <v>98</v>
      </c>
      <c r="E106" s="97" t="s">
        <v>336</v>
      </c>
      <c r="F106" s="97"/>
      <c r="G106" s="101">
        <f t="shared" ref="G106:I107" si="15">G107</f>
        <v>13.7</v>
      </c>
      <c r="H106" s="141">
        <f t="shared" si="15"/>
        <v>0</v>
      </c>
      <c r="I106" s="101">
        <f t="shared" si="15"/>
        <v>13.7</v>
      </c>
      <c r="J106" s="208"/>
    </row>
    <row r="107" spans="1:11" s="300" customFormat="1" ht="32.25" customHeight="1" x14ac:dyDescent="0.2">
      <c r="A107" s="91">
        <v>88</v>
      </c>
      <c r="B107" s="100" t="s">
        <v>110</v>
      </c>
      <c r="C107" s="106" t="s">
        <v>34</v>
      </c>
      <c r="D107" s="97" t="s">
        <v>98</v>
      </c>
      <c r="E107" s="97" t="s">
        <v>336</v>
      </c>
      <c r="F107" s="97" t="s">
        <v>122</v>
      </c>
      <c r="G107" s="101">
        <f t="shared" si="15"/>
        <v>13.7</v>
      </c>
      <c r="H107" s="141">
        <f t="shared" si="15"/>
        <v>0</v>
      </c>
      <c r="I107" s="101">
        <f t="shared" si="15"/>
        <v>13.7</v>
      </c>
      <c r="J107" s="208"/>
    </row>
    <row r="108" spans="1:11" s="300" customFormat="1" ht="28.5" customHeight="1" x14ac:dyDescent="0.2">
      <c r="A108" s="91">
        <v>89</v>
      </c>
      <c r="B108" s="100" t="s">
        <v>111</v>
      </c>
      <c r="C108" s="106" t="s">
        <v>34</v>
      </c>
      <c r="D108" s="97" t="s">
        <v>98</v>
      </c>
      <c r="E108" s="97" t="s">
        <v>336</v>
      </c>
      <c r="F108" s="97" t="s">
        <v>101</v>
      </c>
      <c r="G108" s="101">
        <v>13.7</v>
      </c>
      <c r="H108" s="148"/>
      <c r="I108" s="216">
        <f>G108+H108</f>
        <v>13.7</v>
      </c>
      <c r="J108" s="208"/>
    </row>
    <row r="109" spans="1:11" ht="20.25" customHeight="1" x14ac:dyDescent="0.2">
      <c r="A109" s="91">
        <v>90</v>
      </c>
      <c r="B109" s="96" t="s">
        <v>130</v>
      </c>
      <c r="C109" s="97" t="s">
        <v>34</v>
      </c>
      <c r="D109" s="98" t="s">
        <v>131</v>
      </c>
      <c r="E109" s="97"/>
      <c r="F109" s="97"/>
      <c r="G109" s="99">
        <f>G110</f>
        <v>276.3</v>
      </c>
      <c r="H109" s="146">
        <f>H110</f>
        <v>67.099999999999994</v>
      </c>
      <c r="I109" s="99">
        <f>I110</f>
        <v>343.40000000000003</v>
      </c>
      <c r="J109" s="208"/>
    </row>
    <row r="110" spans="1:11" ht="23.25" customHeight="1" x14ac:dyDescent="0.2">
      <c r="A110" s="91">
        <v>91</v>
      </c>
      <c r="B110" s="107" t="s">
        <v>70</v>
      </c>
      <c r="C110" s="97" t="s">
        <v>34</v>
      </c>
      <c r="D110" s="97" t="s">
        <v>96</v>
      </c>
      <c r="E110" s="97"/>
      <c r="F110" s="97"/>
      <c r="G110" s="101">
        <f t="shared" ref="G110:I120" si="16">G111</f>
        <v>276.3</v>
      </c>
      <c r="H110" s="141">
        <f t="shared" si="16"/>
        <v>67.099999999999994</v>
      </c>
      <c r="I110" s="101">
        <f t="shared" si="16"/>
        <v>343.40000000000003</v>
      </c>
      <c r="J110" s="208"/>
    </row>
    <row r="111" spans="1:11" ht="60" customHeight="1" x14ac:dyDescent="0.2">
      <c r="A111" s="91">
        <v>92</v>
      </c>
      <c r="B111" s="100" t="s">
        <v>169</v>
      </c>
      <c r="C111" s="97" t="s">
        <v>34</v>
      </c>
      <c r="D111" s="97" t="s">
        <v>96</v>
      </c>
      <c r="E111" s="97" t="s">
        <v>222</v>
      </c>
      <c r="F111" s="97" t="s">
        <v>117</v>
      </c>
      <c r="G111" s="101">
        <f t="shared" si="16"/>
        <v>276.3</v>
      </c>
      <c r="H111" s="141">
        <f t="shared" si="16"/>
        <v>67.099999999999994</v>
      </c>
      <c r="I111" s="101">
        <f t="shared" si="16"/>
        <v>343.40000000000003</v>
      </c>
      <c r="J111" s="208"/>
    </row>
    <row r="112" spans="1:11" ht="35.25" customHeight="1" x14ac:dyDescent="0.2">
      <c r="A112" s="91">
        <v>93</v>
      </c>
      <c r="B112" s="100" t="s">
        <v>168</v>
      </c>
      <c r="C112" s="97" t="s">
        <v>34</v>
      </c>
      <c r="D112" s="97" t="s">
        <v>96</v>
      </c>
      <c r="E112" s="97" t="s">
        <v>229</v>
      </c>
      <c r="F112" s="97" t="s">
        <v>117</v>
      </c>
      <c r="G112" s="101">
        <f>G113+G119+G116</f>
        <v>276.3</v>
      </c>
      <c r="H112" s="157">
        <f>H113+H119+H116</f>
        <v>67.099999999999994</v>
      </c>
      <c r="I112" s="220">
        <f>I113+I119+I116</f>
        <v>343.40000000000003</v>
      </c>
      <c r="J112" s="208"/>
    </row>
    <row r="113" spans="1:13" ht="77.25" customHeight="1" x14ac:dyDescent="0.2">
      <c r="A113" s="91">
        <v>94</v>
      </c>
      <c r="B113" s="105" t="s">
        <v>230</v>
      </c>
      <c r="C113" s="106" t="s">
        <v>34</v>
      </c>
      <c r="D113" s="97" t="s">
        <v>96</v>
      </c>
      <c r="E113" s="97" t="s">
        <v>231</v>
      </c>
      <c r="F113" s="97"/>
      <c r="G113" s="101">
        <f t="shared" si="16"/>
        <v>271</v>
      </c>
      <c r="H113" s="141">
        <f t="shared" si="16"/>
        <v>0</v>
      </c>
      <c r="I113" s="101">
        <f t="shared" si="16"/>
        <v>271</v>
      </c>
      <c r="J113" s="208"/>
    </row>
    <row r="114" spans="1:13" s="113" customFormat="1" ht="30" customHeight="1" x14ac:dyDescent="0.2">
      <c r="A114" s="91">
        <v>95</v>
      </c>
      <c r="B114" s="100" t="s">
        <v>110</v>
      </c>
      <c r="C114" s="106" t="s">
        <v>34</v>
      </c>
      <c r="D114" s="97" t="s">
        <v>96</v>
      </c>
      <c r="E114" s="97" t="s">
        <v>231</v>
      </c>
      <c r="F114" s="97" t="s">
        <v>122</v>
      </c>
      <c r="G114" s="101">
        <f t="shared" si="16"/>
        <v>271</v>
      </c>
      <c r="H114" s="141">
        <f t="shared" si="16"/>
        <v>0</v>
      </c>
      <c r="I114" s="101">
        <f t="shared" si="16"/>
        <v>271</v>
      </c>
      <c r="J114" s="210"/>
    </row>
    <row r="115" spans="1:13" ht="26.25" customHeight="1" x14ac:dyDescent="0.2">
      <c r="A115" s="91">
        <v>96</v>
      </c>
      <c r="B115" s="100" t="s">
        <v>111</v>
      </c>
      <c r="C115" s="106" t="s">
        <v>34</v>
      </c>
      <c r="D115" s="97" t="s">
        <v>96</v>
      </c>
      <c r="E115" s="97" t="s">
        <v>231</v>
      </c>
      <c r="F115" s="97" t="s">
        <v>101</v>
      </c>
      <c r="G115" s="101">
        <v>271</v>
      </c>
      <c r="H115" s="148"/>
      <c r="I115" s="216">
        <f>G115+H115</f>
        <v>271</v>
      </c>
      <c r="J115" s="208"/>
    </row>
    <row r="116" spans="1:13" s="250" customFormat="1" ht="90.75" customHeight="1" x14ac:dyDescent="0.2">
      <c r="A116" s="91">
        <v>97</v>
      </c>
      <c r="B116" s="105" t="s">
        <v>306</v>
      </c>
      <c r="C116" s="106" t="s">
        <v>34</v>
      </c>
      <c r="D116" s="97" t="s">
        <v>96</v>
      </c>
      <c r="E116" s="97" t="s">
        <v>305</v>
      </c>
      <c r="F116" s="97"/>
      <c r="G116" s="101">
        <f t="shared" si="16"/>
        <v>5.3</v>
      </c>
      <c r="H116" s="141">
        <f t="shared" si="16"/>
        <v>0</v>
      </c>
      <c r="I116" s="101">
        <f t="shared" si="16"/>
        <v>5.3</v>
      </c>
      <c r="J116" s="208"/>
      <c r="K116" s="286"/>
    </row>
    <row r="117" spans="1:13" s="113" customFormat="1" ht="27" customHeight="1" x14ac:dyDescent="0.2">
      <c r="A117" s="91">
        <v>98</v>
      </c>
      <c r="B117" s="100" t="s">
        <v>110</v>
      </c>
      <c r="C117" s="106" t="s">
        <v>34</v>
      </c>
      <c r="D117" s="97" t="s">
        <v>96</v>
      </c>
      <c r="E117" s="97" t="s">
        <v>305</v>
      </c>
      <c r="F117" s="97" t="s">
        <v>122</v>
      </c>
      <c r="G117" s="101">
        <f t="shared" si="16"/>
        <v>5.3</v>
      </c>
      <c r="H117" s="141">
        <f t="shared" si="16"/>
        <v>0</v>
      </c>
      <c r="I117" s="101">
        <f t="shared" si="16"/>
        <v>5.3</v>
      </c>
      <c r="J117" s="210"/>
    </row>
    <row r="118" spans="1:13" s="250" customFormat="1" ht="26.25" customHeight="1" x14ac:dyDescent="0.2">
      <c r="A118" s="91">
        <v>99</v>
      </c>
      <c r="B118" s="100" t="s">
        <v>111</v>
      </c>
      <c r="C118" s="106" t="s">
        <v>34</v>
      </c>
      <c r="D118" s="97" t="s">
        <v>96</v>
      </c>
      <c r="E118" s="97" t="s">
        <v>305</v>
      </c>
      <c r="F118" s="97" t="s">
        <v>101</v>
      </c>
      <c r="G118" s="101">
        <v>5.3</v>
      </c>
      <c r="H118" s="148"/>
      <c r="I118" s="216">
        <f>G118+H118</f>
        <v>5.3</v>
      </c>
      <c r="J118" s="208"/>
      <c r="K118" s="286"/>
      <c r="L118" s="296"/>
    </row>
    <row r="119" spans="1:13" s="150" customFormat="1" ht="91.5" customHeight="1" x14ac:dyDescent="0.2">
      <c r="A119" s="91">
        <v>100</v>
      </c>
      <c r="B119" s="105" t="s">
        <v>246</v>
      </c>
      <c r="C119" s="106" t="s">
        <v>34</v>
      </c>
      <c r="D119" s="97" t="s">
        <v>96</v>
      </c>
      <c r="E119" s="97" t="s">
        <v>245</v>
      </c>
      <c r="F119" s="97"/>
      <c r="G119" s="101">
        <f t="shared" si="16"/>
        <v>0</v>
      </c>
      <c r="H119" s="141">
        <f t="shared" si="16"/>
        <v>67.099999999999994</v>
      </c>
      <c r="I119" s="101">
        <f t="shared" si="16"/>
        <v>67.099999999999994</v>
      </c>
      <c r="J119" s="208"/>
      <c r="K119" s="286"/>
    </row>
    <row r="120" spans="1:13" s="113" customFormat="1" ht="30" customHeight="1" x14ac:dyDescent="0.2">
      <c r="A120" s="91">
        <v>101</v>
      </c>
      <c r="B120" s="100" t="s">
        <v>110</v>
      </c>
      <c r="C120" s="106" t="s">
        <v>34</v>
      </c>
      <c r="D120" s="97" t="s">
        <v>96</v>
      </c>
      <c r="E120" s="97" t="s">
        <v>245</v>
      </c>
      <c r="F120" s="97" t="s">
        <v>122</v>
      </c>
      <c r="G120" s="101">
        <f t="shared" si="16"/>
        <v>0</v>
      </c>
      <c r="H120" s="141">
        <f t="shared" si="16"/>
        <v>67.099999999999994</v>
      </c>
      <c r="I120" s="101">
        <f t="shared" si="16"/>
        <v>67.099999999999994</v>
      </c>
      <c r="J120" s="210"/>
    </row>
    <row r="121" spans="1:13" s="150" customFormat="1" ht="26.25" customHeight="1" x14ac:dyDescent="0.2">
      <c r="A121" s="91">
        <v>102</v>
      </c>
      <c r="B121" s="100" t="s">
        <v>111</v>
      </c>
      <c r="C121" s="106" t="s">
        <v>34</v>
      </c>
      <c r="D121" s="97" t="s">
        <v>96</v>
      </c>
      <c r="E121" s="97" t="s">
        <v>244</v>
      </c>
      <c r="F121" s="97" t="s">
        <v>101</v>
      </c>
      <c r="G121" s="101"/>
      <c r="H121" s="147">
        <v>67.099999999999994</v>
      </c>
      <c r="I121" s="216">
        <f>G121+H121</f>
        <v>67.099999999999994</v>
      </c>
      <c r="J121" s="208"/>
      <c r="K121" s="286"/>
    </row>
    <row r="122" spans="1:13" ht="18.75" customHeight="1" x14ac:dyDescent="0.2">
      <c r="A122" s="91">
        <v>103</v>
      </c>
      <c r="B122" s="108" t="s">
        <v>93</v>
      </c>
      <c r="C122" s="98" t="s">
        <v>34</v>
      </c>
      <c r="D122" s="98" t="s">
        <v>135</v>
      </c>
      <c r="E122" s="98"/>
      <c r="F122" s="98"/>
      <c r="G122" s="99">
        <f t="shared" ref="G122:I127" si="17">G123</f>
        <v>2244.6</v>
      </c>
      <c r="H122" s="278">
        <f t="shared" si="17"/>
        <v>0</v>
      </c>
      <c r="I122" s="295">
        <f t="shared" si="17"/>
        <v>2244.6</v>
      </c>
      <c r="J122" s="208"/>
    </row>
    <row r="123" spans="1:13" x14ac:dyDescent="0.2">
      <c r="A123" s="91">
        <v>104</v>
      </c>
      <c r="B123" s="109" t="s">
        <v>74</v>
      </c>
      <c r="C123" s="97" t="s">
        <v>34</v>
      </c>
      <c r="D123" s="97" t="s">
        <v>134</v>
      </c>
      <c r="E123" s="97"/>
      <c r="F123" s="97"/>
      <c r="G123" s="101">
        <f t="shared" si="17"/>
        <v>2244.6</v>
      </c>
      <c r="H123" s="141">
        <f t="shared" si="17"/>
        <v>0</v>
      </c>
      <c r="I123" s="101">
        <f t="shared" si="17"/>
        <v>2244.6</v>
      </c>
      <c r="J123" s="208"/>
    </row>
    <row r="124" spans="1:13" ht="30.75" customHeight="1" x14ac:dyDescent="0.2">
      <c r="A124" s="91">
        <v>105</v>
      </c>
      <c r="B124" s="100" t="s">
        <v>133</v>
      </c>
      <c r="C124" s="97" t="s">
        <v>34</v>
      </c>
      <c r="D124" s="97" t="s">
        <v>134</v>
      </c>
      <c r="E124" s="97" t="s">
        <v>232</v>
      </c>
      <c r="F124" s="97" t="s">
        <v>117</v>
      </c>
      <c r="G124" s="101">
        <f t="shared" ref="G124:I125" si="18">G125</f>
        <v>2244.6</v>
      </c>
      <c r="H124" s="115">
        <f t="shared" si="18"/>
        <v>0</v>
      </c>
      <c r="I124" s="101">
        <f t="shared" si="18"/>
        <v>2244.6</v>
      </c>
      <c r="J124" s="208"/>
    </row>
    <row r="125" spans="1:13" ht="21" customHeight="1" x14ac:dyDescent="0.2">
      <c r="A125" s="91">
        <v>106</v>
      </c>
      <c r="B125" s="100" t="s">
        <v>132</v>
      </c>
      <c r="C125" s="97" t="s">
        <v>34</v>
      </c>
      <c r="D125" s="97" t="s">
        <v>134</v>
      </c>
      <c r="E125" s="97" t="s">
        <v>233</v>
      </c>
      <c r="F125" s="97" t="s">
        <v>117</v>
      </c>
      <c r="G125" s="101">
        <f t="shared" si="18"/>
        <v>2244.6</v>
      </c>
      <c r="H125" s="115">
        <f t="shared" si="18"/>
        <v>0</v>
      </c>
      <c r="I125" s="101">
        <f t="shared" si="18"/>
        <v>2244.6</v>
      </c>
      <c r="J125" s="208"/>
      <c r="K125" s="291"/>
      <c r="L125" s="291"/>
      <c r="M125" s="291"/>
    </row>
    <row r="126" spans="1:13" s="294" customFormat="1" ht="81" customHeight="1" x14ac:dyDescent="0.2">
      <c r="A126" s="91">
        <v>107</v>
      </c>
      <c r="B126" s="100" t="s">
        <v>317</v>
      </c>
      <c r="C126" s="97" t="s">
        <v>34</v>
      </c>
      <c r="D126" s="97" t="s">
        <v>134</v>
      </c>
      <c r="E126" s="97" t="s">
        <v>313</v>
      </c>
      <c r="F126" s="97" t="s">
        <v>117</v>
      </c>
      <c r="G126" s="101">
        <f t="shared" si="17"/>
        <v>2244.6</v>
      </c>
      <c r="H126" s="141">
        <f t="shared" si="17"/>
        <v>0</v>
      </c>
      <c r="I126" s="101">
        <f t="shared" si="17"/>
        <v>2244.6</v>
      </c>
      <c r="J126" s="208"/>
    </row>
    <row r="127" spans="1:13" s="294" customFormat="1" ht="26.25" customHeight="1" x14ac:dyDescent="0.2">
      <c r="A127" s="91">
        <v>108</v>
      </c>
      <c r="B127" s="100" t="s">
        <v>316</v>
      </c>
      <c r="C127" s="97" t="s">
        <v>34</v>
      </c>
      <c r="D127" s="97" t="s">
        <v>134</v>
      </c>
      <c r="E127" s="97" t="s">
        <v>313</v>
      </c>
      <c r="F127" s="97" t="s">
        <v>314</v>
      </c>
      <c r="G127" s="101">
        <f t="shared" si="17"/>
        <v>2244.6</v>
      </c>
      <c r="H127" s="141">
        <f t="shared" si="17"/>
        <v>0</v>
      </c>
      <c r="I127" s="101">
        <f t="shared" si="17"/>
        <v>2244.6</v>
      </c>
      <c r="J127" s="208"/>
    </row>
    <row r="128" spans="1:13" s="20" customFormat="1" ht="24.75" customHeight="1" x14ac:dyDescent="0.2">
      <c r="A128" s="91">
        <v>109</v>
      </c>
      <c r="B128" s="100" t="s">
        <v>49</v>
      </c>
      <c r="C128" s="97" t="s">
        <v>34</v>
      </c>
      <c r="D128" s="97" t="s">
        <v>134</v>
      </c>
      <c r="E128" s="97" t="s">
        <v>313</v>
      </c>
      <c r="F128" s="97" t="s">
        <v>315</v>
      </c>
      <c r="G128" s="101">
        <v>2244.6</v>
      </c>
      <c r="H128" s="148"/>
      <c r="I128" s="216">
        <f>G128+H128</f>
        <v>2244.6</v>
      </c>
      <c r="J128" s="211"/>
    </row>
    <row r="129" spans="1:10" ht="27.75" customHeight="1" x14ac:dyDescent="0.2">
      <c r="A129" s="91">
        <v>110</v>
      </c>
      <c r="B129" s="110" t="s">
        <v>116</v>
      </c>
      <c r="C129" s="104" t="s">
        <v>34</v>
      </c>
      <c r="D129" s="98" t="s">
        <v>128</v>
      </c>
      <c r="E129" s="98"/>
      <c r="F129" s="98"/>
      <c r="G129" s="99">
        <f>G130</f>
        <v>23</v>
      </c>
      <c r="H129" s="146">
        <f t="shared" ref="H129:I131" si="19">H130</f>
        <v>0</v>
      </c>
      <c r="I129" s="99">
        <f t="shared" si="19"/>
        <v>23</v>
      </c>
      <c r="J129" s="208"/>
    </row>
    <row r="130" spans="1:10" ht="20.25" customHeight="1" x14ac:dyDescent="0.2">
      <c r="A130" s="91">
        <v>111</v>
      </c>
      <c r="B130" s="110" t="s">
        <v>92</v>
      </c>
      <c r="C130" s="104" t="s">
        <v>34</v>
      </c>
      <c r="D130" s="98" t="s">
        <v>97</v>
      </c>
      <c r="E130" s="98"/>
      <c r="F130" s="98"/>
      <c r="G130" s="99">
        <f>G131</f>
        <v>23</v>
      </c>
      <c r="H130" s="146">
        <f t="shared" si="19"/>
        <v>0</v>
      </c>
      <c r="I130" s="99">
        <f t="shared" si="19"/>
        <v>23</v>
      </c>
      <c r="J130" s="208"/>
    </row>
    <row r="131" spans="1:10" ht="58.5" customHeight="1" x14ac:dyDescent="0.2">
      <c r="A131" s="91">
        <v>112</v>
      </c>
      <c r="B131" s="100" t="s">
        <v>169</v>
      </c>
      <c r="C131" s="97" t="s">
        <v>34</v>
      </c>
      <c r="D131" s="97" t="s">
        <v>97</v>
      </c>
      <c r="E131" s="97" t="s">
        <v>222</v>
      </c>
      <c r="F131" s="97"/>
      <c r="G131" s="101">
        <f>G132</f>
        <v>23</v>
      </c>
      <c r="H131" s="141">
        <f t="shared" si="19"/>
        <v>0</v>
      </c>
      <c r="I131" s="101">
        <f t="shared" si="19"/>
        <v>23</v>
      </c>
      <c r="J131" s="208"/>
    </row>
    <row r="132" spans="1:10" ht="27" customHeight="1" x14ac:dyDescent="0.2">
      <c r="A132" s="91">
        <v>113</v>
      </c>
      <c r="B132" s="105" t="s">
        <v>164</v>
      </c>
      <c r="C132" s="97" t="s">
        <v>34</v>
      </c>
      <c r="D132" s="97" t="s">
        <v>97</v>
      </c>
      <c r="E132" s="97" t="s">
        <v>223</v>
      </c>
      <c r="F132" s="98"/>
      <c r="G132" s="116">
        <f>G133+G136</f>
        <v>23</v>
      </c>
      <c r="H132" s="282">
        <f>H133+H136</f>
        <v>0</v>
      </c>
      <c r="I132" s="116">
        <f>I133+I136</f>
        <v>23</v>
      </c>
      <c r="J132" s="208"/>
    </row>
    <row r="133" spans="1:10" ht="107.25" customHeight="1" x14ac:dyDescent="0.2">
      <c r="A133" s="91">
        <v>114</v>
      </c>
      <c r="B133" s="105" t="s">
        <v>179</v>
      </c>
      <c r="C133" s="106" t="s">
        <v>34</v>
      </c>
      <c r="D133" s="97" t="s">
        <v>97</v>
      </c>
      <c r="E133" s="97" t="s">
        <v>234</v>
      </c>
      <c r="F133" s="98"/>
      <c r="G133" s="101">
        <f t="shared" ref="G133:I134" si="20">G134</f>
        <v>20</v>
      </c>
      <c r="H133" s="141">
        <f t="shared" si="20"/>
        <v>0</v>
      </c>
      <c r="I133" s="101">
        <f t="shared" si="20"/>
        <v>20</v>
      </c>
      <c r="J133" s="208"/>
    </row>
    <row r="134" spans="1:10" s="20" customFormat="1" ht="34.5" customHeight="1" x14ac:dyDescent="0.2">
      <c r="A134" s="91">
        <v>115</v>
      </c>
      <c r="B134" s="100" t="s">
        <v>110</v>
      </c>
      <c r="C134" s="106" t="s">
        <v>34</v>
      </c>
      <c r="D134" s="97" t="s">
        <v>97</v>
      </c>
      <c r="E134" s="97" t="s">
        <v>234</v>
      </c>
      <c r="F134" s="97" t="s">
        <v>122</v>
      </c>
      <c r="G134" s="101">
        <f t="shared" si="20"/>
        <v>20</v>
      </c>
      <c r="H134" s="141">
        <f t="shared" si="20"/>
        <v>0</v>
      </c>
      <c r="I134" s="101">
        <f t="shared" si="20"/>
        <v>20</v>
      </c>
      <c r="J134" s="211"/>
    </row>
    <row r="135" spans="1:10" ht="42" customHeight="1" x14ac:dyDescent="0.2">
      <c r="A135" s="91">
        <v>116</v>
      </c>
      <c r="B135" s="100" t="s">
        <v>111</v>
      </c>
      <c r="C135" s="106" t="s">
        <v>34</v>
      </c>
      <c r="D135" s="97" t="s">
        <v>97</v>
      </c>
      <c r="E135" s="97" t="s">
        <v>234</v>
      </c>
      <c r="F135" s="97" t="s">
        <v>101</v>
      </c>
      <c r="G135" s="101">
        <v>20</v>
      </c>
      <c r="H135" s="280"/>
      <c r="I135" s="217">
        <f>G135+H135</f>
        <v>20</v>
      </c>
      <c r="J135" s="208"/>
    </row>
    <row r="136" spans="1:10" ht="105.75" customHeight="1" x14ac:dyDescent="0.2">
      <c r="A136" s="91">
        <v>117</v>
      </c>
      <c r="B136" s="105" t="s">
        <v>235</v>
      </c>
      <c r="C136" s="106" t="s">
        <v>34</v>
      </c>
      <c r="D136" s="97" t="s">
        <v>97</v>
      </c>
      <c r="E136" s="97" t="s">
        <v>236</v>
      </c>
      <c r="F136" s="98"/>
      <c r="G136" s="101">
        <f t="shared" ref="G136:I137" si="21">G137</f>
        <v>3</v>
      </c>
      <c r="H136" s="141">
        <f t="shared" si="21"/>
        <v>0</v>
      </c>
      <c r="I136" s="101">
        <f t="shared" si="21"/>
        <v>3</v>
      </c>
      <c r="J136" s="208"/>
    </row>
    <row r="137" spans="1:10" ht="34.5" customHeight="1" x14ac:dyDescent="0.2">
      <c r="A137" s="91">
        <v>118</v>
      </c>
      <c r="B137" s="100" t="s">
        <v>110</v>
      </c>
      <c r="C137" s="106" t="s">
        <v>34</v>
      </c>
      <c r="D137" s="97" t="s">
        <v>97</v>
      </c>
      <c r="E137" s="97" t="s">
        <v>236</v>
      </c>
      <c r="F137" s="97" t="s">
        <v>122</v>
      </c>
      <c r="G137" s="101">
        <f t="shared" si="21"/>
        <v>3</v>
      </c>
      <c r="H137" s="141">
        <f t="shared" si="21"/>
        <v>0</v>
      </c>
      <c r="I137" s="101">
        <f t="shared" si="21"/>
        <v>3</v>
      </c>
      <c r="J137" s="208"/>
    </row>
    <row r="138" spans="1:10" ht="39" thickBot="1" x14ac:dyDescent="0.25">
      <c r="A138" s="91">
        <v>119</v>
      </c>
      <c r="B138" s="117" t="s">
        <v>111</v>
      </c>
      <c r="C138" s="118" t="s">
        <v>34</v>
      </c>
      <c r="D138" s="119" t="s">
        <v>97</v>
      </c>
      <c r="E138" s="119" t="s">
        <v>236</v>
      </c>
      <c r="F138" s="119" t="s">
        <v>101</v>
      </c>
      <c r="G138" s="142">
        <v>3</v>
      </c>
      <c r="H138" s="283"/>
      <c r="I138" s="284">
        <f>G138+H138</f>
        <v>3</v>
      </c>
      <c r="J138" s="208"/>
    </row>
    <row r="139" spans="1:10" ht="12.75" customHeight="1" thickBot="1" x14ac:dyDescent="0.25">
      <c r="A139" s="388" t="s">
        <v>80</v>
      </c>
      <c r="B139" s="389"/>
      <c r="C139" s="389"/>
      <c r="D139" s="389"/>
      <c r="E139" s="389"/>
      <c r="F139" s="390"/>
      <c r="G139" s="225">
        <f>G18+G24+G47+G53+G62+G71+G90+G109+G129+G122</f>
        <v>7664.1</v>
      </c>
      <c r="H139" s="162">
        <f t="shared" ref="H139:I139" si="22">H18+H24+H47+H53+H62+H71+H90+H109+H129+H122</f>
        <v>68.599999999999994</v>
      </c>
      <c r="I139" s="225">
        <f t="shared" si="22"/>
        <v>7732.7000000000007</v>
      </c>
      <c r="J139" s="208"/>
    </row>
    <row r="140" spans="1:10" x14ac:dyDescent="0.2">
      <c r="A140" s="17"/>
      <c r="B140" s="17"/>
      <c r="C140" s="17"/>
      <c r="D140" s="17"/>
      <c r="E140" s="18"/>
      <c r="G140" s="114"/>
    </row>
    <row r="141" spans="1:10" x14ac:dyDescent="0.2">
      <c r="A141" s="17"/>
      <c r="B141" s="17"/>
      <c r="C141" s="17"/>
      <c r="D141" s="17"/>
      <c r="E141" s="18"/>
    </row>
    <row r="142" spans="1:10" x14ac:dyDescent="0.2">
      <c r="A142" s="17"/>
      <c r="B142" s="17"/>
      <c r="C142" s="17"/>
      <c r="D142" s="17"/>
      <c r="E142" s="18"/>
    </row>
    <row r="143" spans="1:10" x14ac:dyDescent="0.2">
      <c r="A143" s="17"/>
      <c r="B143" s="17"/>
      <c r="C143" s="17"/>
      <c r="D143" s="17"/>
      <c r="E143" s="18"/>
    </row>
    <row r="144" spans="1:10" x14ac:dyDescent="0.2">
      <c r="A144" s="17"/>
      <c r="B144" s="17"/>
      <c r="C144" s="17"/>
      <c r="D144" s="17"/>
      <c r="E144" s="18"/>
    </row>
    <row r="145" spans="1:5" x14ac:dyDescent="0.2">
      <c r="A145" s="17"/>
      <c r="B145" s="17"/>
      <c r="C145" s="17"/>
      <c r="D145" s="17"/>
      <c r="E145" s="18"/>
    </row>
    <row r="146" spans="1:5" x14ac:dyDescent="0.2">
      <c r="A146" s="17"/>
      <c r="B146" s="17"/>
      <c r="C146" s="17"/>
      <c r="D146" s="17"/>
      <c r="E146" s="18"/>
    </row>
    <row r="147" spans="1:5" x14ac:dyDescent="0.2">
      <c r="A147" s="17"/>
      <c r="B147" s="17"/>
      <c r="C147" s="17"/>
      <c r="D147" s="17"/>
      <c r="E147" s="18"/>
    </row>
    <row r="148" spans="1:5" x14ac:dyDescent="0.2">
      <c r="A148" s="17"/>
      <c r="B148" s="17"/>
      <c r="C148" s="17"/>
      <c r="D148" s="17"/>
      <c r="E148" s="18"/>
    </row>
    <row r="149" spans="1:5" x14ac:dyDescent="0.2">
      <c r="A149" s="17"/>
      <c r="B149" s="17"/>
      <c r="C149" s="17"/>
      <c r="D149" s="17"/>
      <c r="E149" s="18"/>
    </row>
    <row r="150" spans="1:5" x14ac:dyDescent="0.2">
      <c r="A150" s="17"/>
      <c r="B150" s="17"/>
      <c r="C150" s="17"/>
      <c r="D150" s="17"/>
      <c r="E150" s="18"/>
    </row>
    <row r="151" spans="1:5" x14ac:dyDescent="0.2">
      <c r="A151" s="17"/>
      <c r="B151" s="17"/>
      <c r="C151" s="17"/>
      <c r="D151" s="17"/>
      <c r="E151" s="18"/>
    </row>
    <row r="152" spans="1:5" x14ac:dyDescent="0.2">
      <c r="A152" s="17"/>
      <c r="B152" s="17"/>
      <c r="C152" s="17"/>
      <c r="D152" s="17"/>
      <c r="E152" s="18"/>
    </row>
    <row r="153" spans="1:5" x14ac:dyDescent="0.2">
      <c r="A153" s="17"/>
      <c r="B153" s="17"/>
      <c r="C153" s="17"/>
      <c r="D153" s="17"/>
      <c r="E153" s="18"/>
    </row>
    <row r="154" spans="1:5" x14ac:dyDescent="0.2">
      <c r="A154" s="17"/>
      <c r="B154" s="17"/>
      <c r="C154" s="17"/>
      <c r="D154" s="17"/>
      <c r="E154" s="18"/>
    </row>
    <row r="155" spans="1:5" x14ac:dyDescent="0.2">
      <c r="A155" s="17"/>
      <c r="B155" s="17"/>
      <c r="C155" s="17"/>
      <c r="D155" s="17"/>
      <c r="E155" s="18"/>
    </row>
    <row r="156" spans="1:5" x14ac:dyDescent="0.2">
      <c r="A156" s="17"/>
      <c r="B156" s="17"/>
      <c r="C156" s="17"/>
      <c r="D156" s="17"/>
      <c r="E156" s="18"/>
    </row>
    <row r="157" spans="1:5" x14ac:dyDescent="0.2">
      <c r="A157" s="17"/>
      <c r="B157" s="17"/>
      <c r="C157" s="17"/>
      <c r="D157" s="17"/>
      <c r="E157" s="18"/>
    </row>
    <row r="158" spans="1:5" x14ac:dyDescent="0.2">
      <c r="A158" s="17"/>
      <c r="B158" s="17"/>
      <c r="C158" s="17"/>
      <c r="D158" s="17"/>
      <c r="E158" s="18"/>
    </row>
    <row r="159" spans="1:5" x14ac:dyDescent="0.2">
      <c r="A159" s="17"/>
      <c r="B159" s="17"/>
      <c r="C159" s="17"/>
      <c r="D159" s="17"/>
      <c r="E159" s="18"/>
    </row>
    <row r="160" spans="1:5" x14ac:dyDescent="0.2">
      <c r="A160" s="17"/>
      <c r="B160" s="17"/>
      <c r="C160" s="17"/>
      <c r="D160" s="17"/>
      <c r="E160" s="18"/>
    </row>
    <row r="161" spans="1:5" x14ac:dyDescent="0.2">
      <c r="A161" s="17"/>
      <c r="B161" s="17"/>
      <c r="C161" s="17"/>
      <c r="D161" s="17"/>
      <c r="E161" s="18"/>
    </row>
    <row r="162" spans="1:5" x14ac:dyDescent="0.2">
      <c r="A162" s="17"/>
      <c r="B162" s="17"/>
      <c r="C162" s="17"/>
      <c r="D162" s="17"/>
      <c r="E162" s="18"/>
    </row>
    <row r="163" spans="1:5" x14ac:dyDescent="0.2">
      <c r="A163" s="17"/>
      <c r="B163" s="17"/>
      <c r="C163" s="17"/>
      <c r="D163" s="17"/>
      <c r="E163" s="18"/>
    </row>
    <row r="164" spans="1:5" x14ac:dyDescent="0.2">
      <c r="A164" s="17"/>
      <c r="B164" s="17"/>
      <c r="C164" s="17"/>
      <c r="D164" s="17"/>
      <c r="E164" s="18"/>
    </row>
    <row r="165" spans="1:5" x14ac:dyDescent="0.2">
      <c r="A165" s="17"/>
      <c r="B165" s="17"/>
      <c r="C165" s="17"/>
      <c r="D165" s="17"/>
      <c r="E165" s="18"/>
    </row>
    <row r="166" spans="1:5" x14ac:dyDescent="0.2">
      <c r="A166" s="17"/>
      <c r="B166" s="17"/>
      <c r="C166" s="17"/>
      <c r="D166" s="17"/>
      <c r="E166" s="18"/>
    </row>
    <row r="167" spans="1:5" x14ac:dyDescent="0.2">
      <c r="A167" s="17"/>
      <c r="B167" s="17"/>
      <c r="C167" s="17"/>
      <c r="D167" s="17"/>
      <c r="E167" s="18"/>
    </row>
    <row r="168" spans="1:5" x14ac:dyDescent="0.2">
      <c r="A168" s="17"/>
      <c r="B168" s="17"/>
      <c r="C168" s="17"/>
      <c r="D168" s="17"/>
      <c r="E168" s="18"/>
    </row>
    <row r="169" spans="1:5" x14ac:dyDescent="0.2">
      <c r="A169" s="17"/>
      <c r="B169" s="17"/>
      <c r="C169" s="17"/>
      <c r="D169" s="17"/>
      <c r="E169" s="18"/>
    </row>
    <row r="170" spans="1:5" x14ac:dyDescent="0.2">
      <c r="A170" s="17"/>
      <c r="B170" s="17"/>
      <c r="C170" s="17"/>
      <c r="D170" s="17"/>
      <c r="E170" s="18"/>
    </row>
    <row r="171" spans="1:5" x14ac:dyDescent="0.2">
      <c r="A171" s="17"/>
      <c r="B171" s="17"/>
      <c r="C171" s="17"/>
      <c r="D171" s="17"/>
      <c r="E171" s="18"/>
    </row>
    <row r="172" spans="1:5" x14ac:dyDescent="0.2">
      <c r="A172" s="17"/>
      <c r="B172" s="17"/>
      <c r="C172" s="17"/>
      <c r="D172" s="17"/>
      <c r="E172" s="18"/>
    </row>
    <row r="173" spans="1:5" x14ac:dyDescent="0.2">
      <c r="A173" s="17"/>
      <c r="B173" s="17"/>
      <c r="C173" s="17"/>
      <c r="D173" s="17"/>
      <c r="E173" s="18"/>
    </row>
    <row r="174" spans="1:5" x14ac:dyDescent="0.2">
      <c r="A174" s="17"/>
      <c r="B174" s="17"/>
      <c r="C174" s="17"/>
      <c r="D174" s="17"/>
      <c r="E174" s="18"/>
    </row>
    <row r="175" spans="1:5" x14ac:dyDescent="0.2">
      <c r="A175" s="17"/>
      <c r="B175" s="17"/>
      <c r="C175" s="17"/>
      <c r="D175" s="17"/>
      <c r="E175" s="18"/>
    </row>
    <row r="176" spans="1:5" x14ac:dyDescent="0.2">
      <c r="A176" s="17"/>
      <c r="B176" s="17"/>
      <c r="C176" s="17"/>
      <c r="D176" s="17"/>
      <c r="E176" s="18"/>
    </row>
    <row r="177" spans="1:5" x14ac:dyDescent="0.2">
      <c r="A177" s="17"/>
      <c r="B177" s="17"/>
      <c r="C177" s="17"/>
      <c r="D177" s="17"/>
      <c r="E177" s="18"/>
    </row>
    <row r="178" spans="1:5" x14ac:dyDescent="0.2">
      <c r="A178" s="17"/>
      <c r="B178" s="17"/>
      <c r="C178" s="17"/>
      <c r="D178" s="17"/>
      <c r="E178" s="18"/>
    </row>
    <row r="179" spans="1:5" x14ac:dyDescent="0.2">
      <c r="A179" s="17"/>
      <c r="B179" s="17"/>
      <c r="C179" s="17"/>
      <c r="D179" s="17"/>
      <c r="E179" s="18"/>
    </row>
    <row r="180" spans="1:5" x14ac:dyDescent="0.2">
      <c r="A180" s="17"/>
      <c r="B180" s="17"/>
      <c r="C180" s="17"/>
      <c r="D180" s="17"/>
      <c r="E180" s="18"/>
    </row>
    <row r="181" spans="1:5" x14ac:dyDescent="0.2">
      <c r="A181" s="17"/>
      <c r="B181" s="17"/>
      <c r="C181" s="17"/>
      <c r="D181" s="17"/>
      <c r="E181" s="18"/>
    </row>
    <row r="182" spans="1:5" x14ac:dyDescent="0.2">
      <c r="A182" s="17"/>
      <c r="B182" s="17"/>
      <c r="C182" s="17"/>
      <c r="D182" s="17"/>
      <c r="E182" s="18"/>
    </row>
    <row r="183" spans="1:5" x14ac:dyDescent="0.2">
      <c r="A183" s="17"/>
      <c r="B183" s="17"/>
      <c r="C183" s="17"/>
      <c r="D183" s="17"/>
      <c r="E183" s="18"/>
    </row>
    <row r="184" spans="1:5" x14ac:dyDescent="0.2">
      <c r="A184" s="17"/>
      <c r="B184" s="17"/>
      <c r="C184" s="17"/>
      <c r="D184" s="17"/>
      <c r="E184" s="18"/>
    </row>
    <row r="185" spans="1:5" x14ac:dyDescent="0.2">
      <c r="A185" s="17"/>
      <c r="B185" s="17"/>
      <c r="C185" s="17"/>
      <c r="D185" s="17"/>
      <c r="E185" s="18"/>
    </row>
    <row r="186" spans="1:5" x14ac:dyDescent="0.2">
      <c r="A186" s="17"/>
      <c r="B186" s="17"/>
      <c r="C186" s="17"/>
      <c r="D186" s="17"/>
      <c r="E186" s="18"/>
    </row>
    <row r="187" spans="1:5" x14ac:dyDescent="0.2">
      <c r="A187" s="17"/>
      <c r="B187" s="17"/>
      <c r="C187" s="17"/>
      <c r="D187" s="17"/>
      <c r="E187" s="18"/>
    </row>
    <row r="188" spans="1:5" x14ac:dyDescent="0.2">
      <c r="A188" s="17"/>
      <c r="B188" s="17"/>
      <c r="C188" s="17"/>
      <c r="D188" s="17"/>
      <c r="E188" s="18"/>
    </row>
    <row r="189" spans="1:5" x14ac:dyDescent="0.2">
      <c r="A189" s="17"/>
      <c r="B189" s="17"/>
      <c r="C189" s="17"/>
      <c r="D189" s="17"/>
      <c r="E189" s="18"/>
    </row>
    <row r="190" spans="1:5" x14ac:dyDescent="0.2">
      <c r="A190" s="17"/>
      <c r="B190" s="17"/>
      <c r="C190" s="17"/>
      <c r="D190" s="17"/>
      <c r="E190" s="18"/>
    </row>
    <row r="191" spans="1:5" x14ac:dyDescent="0.2">
      <c r="A191" s="17"/>
      <c r="B191" s="17"/>
      <c r="C191" s="17"/>
      <c r="D191" s="17"/>
      <c r="E191" s="18"/>
    </row>
    <row r="192" spans="1:5" x14ac:dyDescent="0.2">
      <c r="A192" s="17"/>
      <c r="B192" s="17"/>
      <c r="C192" s="17"/>
      <c r="D192" s="17"/>
      <c r="E192" s="18"/>
    </row>
    <row r="193" spans="1:5" x14ac:dyDescent="0.2">
      <c r="A193" s="17"/>
      <c r="B193" s="17"/>
      <c r="C193" s="17"/>
      <c r="D193" s="17"/>
      <c r="E193" s="18"/>
    </row>
    <row r="194" spans="1:5" x14ac:dyDescent="0.2">
      <c r="A194" s="17"/>
      <c r="B194" s="17"/>
      <c r="C194" s="17"/>
      <c r="D194" s="17"/>
      <c r="E194" s="18"/>
    </row>
    <row r="195" spans="1:5" x14ac:dyDescent="0.2">
      <c r="A195" s="17"/>
      <c r="B195" s="17"/>
      <c r="C195" s="17"/>
      <c r="D195" s="17"/>
      <c r="E195" s="18"/>
    </row>
    <row r="196" spans="1:5" x14ac:dyDescent="0.2">
      <c r="A196" s="17"/>
      <c r="B196" s="17"/>
      <c r="C196" s="17"/>
      <c r="D196" s="17"/>
      <c r="E196" s="18"/>
    </row>
    <row r="197" spans="1:5" x14ac:dyDescent="0.2">
      <c r="A197" s="17"/>
      <c r="B197" s="17"/>
      <c r="C197" s="17"/>
      <c r="D197" s="17"/>
      <c r="E197" s="18"/>
    </row>
    <row r="198" spans="1:5" x14ac:dyDescent="0.2">
      <c r="A198" s="17"/>
      <c r="B198" s="17"/>
      <c r="C198" s="17"/>
      <c r="D198" s="17"/>
      <c r="E198" s="18"/>
    </row>
    <row r="199" spans="1:5" x14ac:dyDescent="0.2">
      <c r="A199" s="17"/>
      <c r="B199" s="17"/>
      <c r="C199" s="17"/>
      <c r="D199" s="17"/>
      <c r="E199" s="18"/>
    </row>
    <row r="200" spans="1:5" x14ac:dyDescent="0.2">
      <c r="A200" s="17"/>
      <c r="B200" s="17"/>
      <c r="C200" s="17"/>
      <c r="D200" s="17"/>
      <c r="E200" s="18"/>
    </row>
    <row r="201" spans="1:5" x14ac:dyDescent="0.2">
      <c r="A201" s="17"/>
      <c r="B201" s="17"/>
      <c r="C201" s="17"/>
      <c r="D201" s="17"/>
      <c r="E201" s="18"/>
    </row>
    <row r="202" spans="1:5" x14ac:dyDescent="0.2">
      <c r="A202" s="17"/>
      <c r="B202" s="17"/>
      <c r="C202" s="17"/>
      <c r="D202" s="17"/>
      <c r="E202" s="18"/>
    </row>
    <row r="203" spans="1:5" x14ac:dyDescent="0.2">
      <c r="A203" s="17"/>
      <c r="B203" s="17"/>
      <c r="C203" s="17"/>
      <c r="D203" s="17"/>
      <c r="E203" s="18"/>
    </row>
    <row r="204" spans="1:5" x14ac:dyDescent="0.2">
      <c r="A204" s="17"/>
      <c r="B204" s="17"/>
      <c r="C204" s="17"/>
      <c r="D204" s="17"/>
      <c r="E204" s="18"/>
    </row>
    <row r="205" spans="1:5" x14ac:dyDescent="0.2">
      <c r="A205" s="17"/>
      <c r="B205" s="17"/>
      <c r="C205" s="17"/>
      <c r="D205" s="17"/>
      <c r="E205" s="18"/>
    </row>
    <row r="206" spans="1:5" x14ac:dyDescent="0.2">
      <c r="A206" s="17"/>
      <c r="B206" s="17"/>
      <c r="C206" s="17"/>
      <c r="D206" s="17"/>
      <c r="E206" s="18"/>
    </row>
    <row r="207" spans="1:5" x14ac:dyDescent="0.2">
      <c r="A207" s="17"/>
      <c r="B207" s="17"/>
      <c r="C207" s="17"/>
      <c r="D207" s="17"/>
      <c r="E207" s="18"/>
    </row>
    <row r="208" spans="1:5" x14ac:dyDescent="0.2">
      <c r="A208" s="17"/>
      <c r="B208" s="17"/>
      <c r="C208" s="17"/>
      <c r="D208" s="17"/>
      <c r="E208" s="18"/>
    </row>
    <row r="209" spans="1:5" x14ac:dyDescent="0.2">
      <c r="A209" s="17"/>
      <c r="B209" s="17"/>
      <c r="C209" s="17"/>
      <c r="D209" s="17"/>
      <c r="E209" s="18"/>
    </row>
    <row r="210" spans="1:5" x14ac:dyDescent="0.2">
      <c r="A210" s="17"/>
      <c r="B210" s="17"/>
      <c r="C210" s="17"/>
      <c r="D210" s="17"/>
      <c r="E210" s="18"/>
    </row>
    <row r="211" spans="1:5" x14ac:dyDescent="0.2">
      <c r="A211" s="17"/>
      <c r="B211" s="17"/>
      <c r="C211" s="17"/>
      <c r="D211" s="17"/>
      <c r="E211" s="18"/>
    </row>
    <row r="212" spans="1:5" x14ac:dyDescent="0.2">
      <c r="A212" s="17"/>
      <c r="B212" s="17"/>
      <c r="C212" s="17"/>
      <c r="D212" s="17"/>
      <c r="E212" s="18"/>
    </row>
    <row r="213" spans="1:5" x14ac:dyDescent="0.2">
      <c r="A213" s="17"/>
      <c r="B213" s="17"/>
      <c r="C213" s="17"/>
      <c r="D213" s="17"/>
      <c r="E213" s="18"/>
    </row>
    <row r="214" spans="1:5" x14ac:dyDescent="0.2">
      <c r="A214" s="17"/>
      <c r="B214" s="17"/>
      <c r="C214" s="17"/>
      <c r="D214" s="17"/>
      <c r="E214" s="18"/>
    </row>
    <row r="215" spans="1:5" x14ac:dyDescent="0.2">
      <c r="A215" s="17"/>
      <c r="B215" s="17"/>
      <c r="C215" s="17"/>
      <c r="D215" s="17"/>
      <c r="E215" s="18"/>
    </row>
    <row r="216" spans="1:5" x14ac:dyDescent="0.2">
      <c r="A216" s="17"/>
      <c r="B216" s="17"/>
      <c r="C216" s="17"/>
      <c r="D216" s="17"/>
      <c r="E216" s="18"/>
    </row>
    <row r="217" spans="1:5" x14ac:dyDescent="0.2">
      <c r="A217" s="17"/>
      <c r="B217" s="17"/>
      <c r="C217" s="17"/>
      <c r="D217" s="17"/>
      <c r="E217" s="18"/>
    </row>
    <row r="218" spans="1:5" x14ac:dyDescent="0.2">
      <c r="A218" s="17"/>
      <c r="B218" s="17"/>
      <c r="C218" s="17"/>
      <c r="D218" s="17"/>
      <c r="E218" s="18"/>
    </row>
    <row r="219" spans="1:5" x14ac:dyDescent="0.2">
      <c r="A219" s="17"/>
      <c r="B219" s="17"/>
      <c r="C219" s="17"/>
      <c r="D219" s="17"/>
      <c r="E219" s="18"/>
    </row>
  </sheetData>
  <mergeCells count="20">
    <mergeCell ref="A139:F139"/>
    <mergeCell ref="H13:H14"/>
    <mergeCell ref="I13:I14"/>
    <mergeCell ref="A11:G11"/>
    <mergeCell ref="A13:A14"/>
    <mergeCell ref="B13:B14"/>
    <mergeCell ref="C13:C14"/>
    <mergeCell ref="D13:D14"/>
    <mergeCell ref="E13:E14"/>
    <mergeCell ref="F13:F14"/>
    <mergeCell ref="G13:G14"/>
    <mergeCell ref="F12:I12"/>
    <mergeCell ref="D7:I7"/>
    <mergeCell ref="D6:I6"/>
    <mergeCell ref="D8:I8"/>
    <mergeCell ref="D9:I9"/>
    <mergeCell ref="C1:I1"/>
    <mergeCell ref="C2:I2"/>
    <mergeCell ref="C3:I3"/>
    <mergeCell ref="C4:I4"/>
  </mergeCells>
  <phoneticPr fontId="7" type="noConversion"/>
  <conditionalFormatting sqref="G126:I128 G112:H112 G78:I89 G116:I121 G97:I108 A16:A138 G35:I36 H13:H55 I13:I46 H30:I30 G40:I46 G26:I26 G53:I61 H17:I17 H62:I65475 G10:I11 G13:G65589">
    <cfRule type="cellIs" dxfId="2" priority="11" stopIfTrue="1" operator="equal">
      <formula>0</formula>
    </cfRule>
  </conditionalFormatting>
  <conditionalFormatting sqref="H40:I46">
    <cfRule type="cellIs" dxfId="1" priority="6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75" orientation="portrait" r:id="rId1"/>
  <headerFooter alignWithMargins="0"/>
  <colBreaks count="1" manualBreakCount="1">
    <brk id="9" max="1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6"/>
  <sheetViews>
    <sheetView tabSelected="1" view="pageBreakPreview" zoomScaleNormal="100" zoomScaleSheetLayoutView="100" workbookViewId="0">
      <selection activeCell="K11" sqref="K11"/>
    </sheetView>
  </sheetViews>
  <sheetFormatPr defaultRowHeight="12.75" x14ac:dyDescent="0.2"/>
  <cols>
    <col min="1" max="1" width="4" style="88" customWidth="1"/>
    <col min="2" max="2" width="54.5703125" style="88" customWidth="1"/>
    <col min="3" max="3" width="12" style="15" customWidth="1"/>
    <col min="4" max="4" width="5.28515625" style="16" customWidth="1"/>
    <col min="5" max="5" width="5.85546875" style="88" customWidth="1"/>
    <col min="6" max="6" width="8.5703125" style="88" hidden="1" customWidth="1"/>
    <col min="7" max="7" width="9.140625" style="88" hidden="1" customWidth="1"/>
    <col min="8" max="8" width="9.140625" style="88"/>
    <col min="9" max="10" width="9.140625" style="286"/>
    <col min="11" max="256" width="9.140625" style="88"/>
    <col min="257" max="257" width="4" style="88" customWidth="1"/>
    <col min="258" max="258" width="54.5703125" style="88" customWidth="1"/>
    <col min="259" max="259" width="10.85546875" style="88" customWidth="1"/>
    <col min="260" max="260" width="5.28515625" style="88" customWidth="1"/>
    <col min="261" max="261" width="5.85546875" style="88" customWidth="1"/>
    <col min="262" max="262" width="7.5703125" style="88" customWidth="1"/>
    <col min="263" max="512" width="9.140625" style="88"/>
    <col min="513" max="513" width="4" style="88" customWidth="1"/>
    <col min="514" max="514" width="54.5703125" style="88" customWidth="1"/>
    <col min="515" max="515" width="10.85546875" style="88" customWidth="1"/>
    <col min="516" max="516" width="5.28515625" style="88" customWidth="1"/>
    <col min="517" max="517" width="5.85546875" style="88" customWidth="1"/>
    <col min="518" max="518" width="7.5703125" style="88" customWidth="1"/>
    <col min="519" max="768" width="9.140625" style="88"/>
    <col min="769" max="769" width="4" style="88" customWidth="1"/>
    <col min="770" max="770" width="54.5703125" style="88" customWidth="1"/>
    <col min="771" max="771" width="10.85546875" style="88" customWidth="1"/>
    <col min="772" max="772" width="5.28515625" style="88" customWidth="1"/>
    <col min="773" max="773" width="5.85546875" style="88" customWidth="1"/>
    <col min="774" max="774" width="7.5703125" style="88" customWidth="1"/>
    <col min="775" max="1024" width="9.140625" style="88"/>
    <col min="1025" max="1025" width="4" style="88" customWidth="1"/>
    <col min="1026" max="1026" width="54.5703125" style="88" customWidth="1"/>
    <col min="1027" max="1027" width="10.85546875" style="88" customWidth="1"/>
    <col min="1028" max="1028" width="5.28515625" style="88" customWidth="1"/>
    <col min="1029" max="1029" width="5.85546875" style="88" customWidth="1"/>
    <col min="1030" max="1030" width="7.5703125" style="88" customWidth="1"/>
    <col min="1031" max="1280" width="9.140625" style="88"/>
    <col min="1281" max="1281" width="4" style="88" customWidth="1"/>
    <col min="1282" max="1282" width="54.5703125" style="88" customWidth="1"/>
    <col min="1283" max="1283" width="10.85546875" style="88" customWidth="1"/>
    <col min="1284" max="1284" width="5.28515625" style="88" customWidth="1"/>
    <col min="1285" max="1285" width="5.85546875" style="88" customWidth="1"/>
    <col min="1286" max="1286" width="7.5703125" style="88" customWidth="1"/>
    <col min="1287" max="1536" width="9.140625" style="88"/>
    <col min="1537" max="1537" width="4" style="88" customWidth="1"/>
    <col min="1538" max="1538" width="54.5703125" style="88" customWidth="1"/>
    <col min="1539" max="1539" width="10.85546875" style="88" customWidth="1"/>
    <col min="1540" max="1540" width="5.28515625" style="88" customWidth="1"/>
    <col min="1541" max="1541" width="5.85546875" style="88" customWidth="1"/>
    <col min="1542" max="1542" width="7.5703125" style="88" customWidth="1"/>
    <col min="1543" max="1792" width="9.140625" style="88"/>
    <col min="1793" max="1793" width="4" style="88" customWidth="1"/>
    <col min="1794" max="1794" width="54.5703125" style="88" customWidth="1"/>
    <col min="1795" max="1795" width="10.85546875" style="88" customWidth="1"/>
    <col min="1796" max="1796" width="5.28515625" style="88" customWidth="1"/>
    <col min="1797" max="1797" width="5.85546875" style="88" customWidth="1"/>
    <col min="1798" max="1798" width="7.5703125" style="88" customWidth="1"/>
    <col min="1799" max="2048" width="9.140625" style="88"/>
    <col min="2049" max="2049" width="4" style="88" customWidth="1"/>
    <col min="2050" max="2050" width="54.5703125" style="88" customWidth="1"/>
    <col min="2051" max="2051" width="10.85546875" style="88" customWidth="1"/>
    <col min="2052" max="2052" width="5.28515625" style="88" customWidth="1"/>
    <col min="2053" max="2053" width="5.85546875" style="88" customWidth="1"/>
    <col min="2054" max="2054" width="7.5703125" style="88" customWidth="1"/>
    <col min="2055" max="2304" width="9.140625" style="88"/>
    <col min="2305" max="2305" width="4" style="88" customWidth="1"/>
    <col min="2306" max="2306" width="54.5703125" style="88" customWidth="1"/>
    <col min="2307" max="2307" width="10.85546875" style="88" customWidth="1"/>
    <col min="2308" max="2308" width="5.28515625" style="88" customWidth="1"/>
    <col min="2309" max="2309" width="5.85546875" style="88" customWidth="1"/>
    <col min="2310" max="2310" width="7.5703125" style="88" customWidth="1"/>
    <col min="2311" max="2560" width="9.140625" style="88"/>
    <col min="2561" max="2561" width="4" style="88" customWidth="1"/>
    <col min="2562" max="2562" width="54.5703125" style="88" customWidth="1"/>
    <col min="2563" max="2563" width="10.85546875" style="88" customWidth="1"/>
    <col min="2564" max="2564" width="5.28515625" style="88" customWidth="1"/>
    <col min="2565" max="2565" width="5.85546875" style="88" customWidth="1"/>
    <col min="2566" max="2566" width="7.5703125" style="88" customWidth="1"/>
    <col min="2567" max="2816" width="9.140625" style="88"/>
    <col min="2817" max="2817" width="4" style="88" customWidth="1"/>
    <col min="2818" max="2818" width="54.5703125" style="88" customWidth="1"/>
    <col min="2819" max="2819" width="10.85546875" style="88" customWidth="1"/>
    <col min="2820" max="2820" width="5.28515625" style="88" customWidth="1"/>
    <col min="2821" max="2821" width="5.85546875" style="88" customWidth="1"/>
    <col min="2822" max="2822" width="7.5703125" style="88" customWidth="1"/>
    <col min="2823" max="3072" width="9.140625" style="88"/>
    <col min="3073" max="3073" width="4" style="88" customWidth="1"/>
    <col min="3074" max="3074" width="54.5703125" style="88" customWidth="1"/>
    <col min="3075" max="3075" width="10.85546875" style="88" customWidth="1"/>
    <col min="3076" max="3076" width="5.28515625" style="88" customWidth="1"/>
    <col min="3077" max="3077" width="5.85546875" style="88" customWidth="1"/>
    <col min="3078" max="3078" width="7.5703125" style="88" customWidth="1"/>
    <col min="3079" max="3328" width="9.140625" style="88"/>
    <col min="3329" max="3329" width="4" style="88" customWidth="1"/>
    <col min="3330" max="3330" width="54.5703125" style="88" customWidth="1"/>
    <col min="3331" max="3331" width="10.85546875" style="88" customWidth="1"/>
    <col min="3332" max="3332" width="5.28515625" style="88" customWidth="1"/>
    <col min="3333" max="3333" width="5.85546875" style="88" customWidth="1"/>
    <col min="3334" max="3334" width="7.5703125" style="88" customWidth="1"/>
    <col min="3335" max="3584" width="9.140625" style="88"/>
    <col min="3585" max="3585" width="4" style="88" customWidth="1"/>
    <col min="3586" max="3586" width="54.5703125" style="88" customWidth="1"/>
    <col min="3587" max="3587" width="10.85546875" style="88" customWidth="1"/>
    <col min="3588" max="3588" width="5.28515625" style="88" customWidth="1"/>
    <col min="3589" max="3589" width="5.85546875" style="88" customWidth="1"/>
    <col min="3590" max="3590" width="7.5703125" style="88" customWidth="1"/>
    <col min="3591" max="3840" width="9.140625" style="88"/>
    <col min="3841" max="3841" width="4" style="88" customWidth="1"/>
    <col min="3842" max="3842" width="54.5703125" style="88" customWidth="1"/>
    <col min="3843" max="3843" width="10.85546875" style="88" customWidth="1"/>
    <col min="3844" max="3844" width="5.28515625" style="88" customWidth="1"/>
    <col min="3845" max="3845" width="5.85546875" style="88" customWidth="1"/>
    <col min="3846" max="3846" width="7.5703125" style="88" customWidth="1"/>
    <col min="3847" max="4096" width="9.140625" style="88"/>
    <col min="4097" max="4097" width="4" style="88" customWidth="1"/>
    <col min="4098" max="4098" width="54.5703125" style="88" customWidth="1"/>
    <col min="4099" max="4099" width="10.85546875" style="88" customWidth="1"/>
    <col min="4100" max="4100" width="5.28515625" style="88" customWidth="1"/>
    <col min="4101" max="4101" width="5.85546875" style="88" customWidth="1"/>
    <col min="4102" max="4102" width="7.5703125" style="88" customWidth="1"/>
    <col min="4103" max="4352" width="9.140625" style="88"/>
    <col min="4353" max="4353" width="4" style="88" customWidth="1"/>
    <col min="4354" max="4354" width="54.5703125" style="88" customWidth="1"/>
    <col min="4355" max="4355" width="10.85546875" style="88" customWidth="1"/>
    <col min="4356" max="4356" width="5.28515625" style="88" customWidth="1"/>
    <col min="4357" max="4357" width="5.85546875" style="88" customWidth="1"/>
    <col min="4358" max="4358" width="7.5703125" style="88" customWidth="1"/>
    <col min="4359" max="4608" width="9.140625" style="88"/>
    <col min="4609" max="4609" width="4" style="88" customWidth="1"/>
    <col min="4610" max="4610" width="54.5703125" style="88" customWidth="1"/>
    <col min="4611" max="4611" width="10.85546875" style="88" customWidth="1"/>
    <col min="4612" max="4612" width="5.28515625" style="88" customWidth="1"/>
    <col min="4613" max="4613" width="5.85546875" style="88" customWidth="1"/>
    <col min="4614" max="4614" width="7.5703125" style="88" customWidth="1"/>
    <col min="4615" max="4864" width="9.140625" style="88"/>
    <col min="4865" max="4865" width="4" style="88" customWidth="1"/>
    <col min="4866" max="4866" width="54.5703125" style="88" customWidth="1"/>
    <col min="4867" max="4867" width="10.85546875" style="88" customWidth="1"/>
    <col min="4868" max="4868" width="5.28515625" style="88" customWidth="1"/>
    <col min="4869" max="4869" width="5.85546875" style="88" customWidth="1"/>
    <col min="4870" max="4870" width="7.5703125" style="88" customWidth="1"/>
    <col min="4871" max="5120" width="9.140625" style="88"/>
    <col min="5121" max="5121" width="4" style="88" customWidth="1"/>
    <col min="5122" max="5122" width="54.5703125" style="88" customWidth="1"/>
    <col min="5123" max="5123" width="10.85546875" style="88" customWidth="1"/>
    <col min="5124" max="5124" width="5.28515625" style="88" customWidth="1"/>
    <col min="5125" max="5125" width="5.85546875" style="88" customWidth="1"/>
    <col min="5126" max="5126" width="7.5703125" style="88" customWidth="1"/>
    <col min="5127" max="5376" width="9.140625" style="88"/>
    <col min="5377" max="5377" width="4" style="88" customWidth="1"/>
    <col min="5378" max="5378" width="54.5703125" style="88" customWidth="1"/>
    <col min="5379" max="5379" width="10.85546875" style="88" customWidth="1"/>
    <col min="5380" max="5380" width="5.28515625" style="88" customWidth="1"/>
    <col min="5381" max="5381" width="5.85546875" style="88" customWidth="1"/>
    <col min="5382" max="5382" width="7.5703125" style="88" customWidth="1"/>
    <col min="5383" max="5632" width="9.140625" style="88"/>
    <col min="5633" max="5633" width="4" style="88" customWidth="1"/>
    <col min="5634" max="5634" width="54.5703125" style="88" customWidth="1"/>
    <col min="5635" max="5635" width="10.85546875" style="88" customWidth="1"/>
    <col min="5636" max="5636" width="5.28515625" style="88" customWidth="1"/>
    <col min="5637" max="5637" width="5.85546875" style="88" customWidth="1"/>
    <col min="5638" max="5638" width="7.5703125" style="88" customWidth="1"/>
    <col min="5639" max="5888" width="9.140625" style="88"/>
    <col min="5889" max="5889" width="4" style="88" customWidth="1"/>
    <col min="5890" max="5890" width="54.5703125" style="88" customWidth="1"/>
    <col min="5891" max="5891" width="10.85546875" style="88" customWidth="1"/>
    <col min="5892" max="5892" width="5.28515625" style="88" customWidth="1"/>
    <col min="5893" max="5893" width="5.85546875" style="88" customWidth="1"/>
    <col min="5894" max="5894" width="7.5703125" style="88" customWidth="1"/>
    <col min="5895" max="6144" width="9.140625" style="88"/>
    <col min="6145" max="6145" width="4" style="88" customWidth="1"/>
    <col min="6146" max="6146" width="54.5703125" style="88" customWidth="1"/>
    <col min="6147" max="6147" width="10.85546875" style="88" customWidth="1"/>
    <col min="6148" max="6148" width="5.28515625" style="88" customWidth="1"/>
    <col min="6149" max="6149" width="5.85546875" style="88" customWidth="1"/>
    <col min="6150" max="6150" width="7.5703125" style="88" customWidth="1"/>
    <col min="6151" max="6400" width="9.140625" style="88"/>
    <col min="6401" max="6401" width="4" style="88" customWidth="1"/>
    <col min="6402" max="6402" width="54.5703125" style="88" customWidth="1"/>
    <col min="6403" max="6403" width="10.85546875" style="88" customWidth="1"/>
    <col min="6404" max="6404" width="5.28515625" style="88" customWidth="1"/>
    <col min="6405" max="6405" width="5.85546875" style="88" customWidth="1"/>
    <col min="6406" max="6406" width="7.5703125" style="88" customWidth="1"/>
    <col min="6407" max="6656" width="9.140625" style="88"/>
    <col min="6657" max="6657" width="4" style="88" customWidth="1"/>
    <col min="6658" max="6658" width="54.5703125" style="88" customWidth="1"/>
    <col min="6659" max="6659" width="10.85546875" style="88" customWidth="1"/>
    <col min="6660" max="6660" width="5.28515625" style="88" customWidth="1"/>
    <col min="6661" max="6661" width="5.85546875" style="88" customWidth="1"/>
    <col min="6662" max="6662" width="7.5703125" style="88" customWidth="1"/>
    <col min="6663" max="6912" width="9.140625" style="88"/>
    <col min="6913" max="6913" width="4" style="88" customWidth="1"/>
    <col min="6914" max="6914" width="54.5703125" style="88" customWidth="1"/>
    <col min="6915" max="6915" width="10.85546875" style="88" customWidth="1"/>
    <col min="6916" max="6916" width="5.28515625" style="88" customWidth="1"/>
    <col min="6917" max="6917" width="5.85546875" style="88" customWidth="1"/>
    <col min="6918" max="6918" width="7.5703125" style="88" customWidth="1"/>
    <col min="6919" max="7168" width="9.140625" style="88"/>
    <col min="7169" max="7169" width="4" style="88" customWidth="1"/>
    <col min="7170" max="7170" width="54.5703125" style="88" customWidth="1"/>
    <col min="7171" max="7171" width="10.85546875" style="88" customWidth="1"/>
    <col min="7172" max="7172" width="5.28515625" style="88" customWidth="1"/>
    <col min="7173" max="7173" width="5.85546875" style="88" customWidth="1"/>
    <col min="7174" max="7174" width="7.5703125" style="88" customWidth="1"/>
    <col min="7175" max="7424" width="9.140625" style="88"/>
    <col min="7425" max="7425" width="4" style="88" customWidth="1"/>
    <col min="7426" max="7426" width="54.5703125" style="88" customWidth="1"/>
    <col min="7427" max="7427" width="10.85546875" style="88" customWidth="1"/>
    <col min="7428" max="7428" width="5.28515625" style="88" customWidth="1"/>
    <col min="7429" max="7429" width="5.85546875" style="88" customWidth="1"/>
    <col min="7430" max="7430" width="7.5703125" style="88" customWidth="1"/>
    <col min="7431" max="7680" width="9.140625" style="88"/>
    <col min="7681" max="7681" width="4" style="88" customWidth="1"/>
    <col min="7682" max="7682" width="54.5703125" style="88" customWidth="1"/>
    <col min="7683" max="7683" width="10.85546875" style="88" customWidth="1"/>
    <col min="7684" max="7684" width="5.28515625" style="88" customWidth="1"/>
    <col min="7685" max="7685" width="5.85546875" style="88" customWidth="1"/>
    <col min="7686" max="7686" width="7.5703125" style="88" customWidth="1"/>
    <col min="7687" max="7936" width="9.140625" style="88"/>
    <col min="7937" max="7937" width="4" style="88" customWidth="1"/>
    <col min="7938" max="7938" width="54.5703125" style="88" customWidth="1"/>
    <col min="7939" max="7939" width="10.85546875" style="88" customWidth="1"/>
    <col min="7940" max="7940" width="5.28515625" style="88" customWidth="1"/>
    <col min="7941" max="7941" width="5.85546875" style="88" customWidth="1"/>
    <col min="7942" max="7942" width="7.5703125" style="88" customWidth="1"/>
    <col min="7943" max="8192" width="9.140625" style="88"/>
    <col min="8193" max="8193" width="4" style="88" customWidth="1"/>
    <col min="8194" max="8194" width="54.5703125" style="88" customWidth="1"/>
    <col min="8195" max="8195" width="10.85546875" style="88" customWidth="1"/>
    <col min="8196" max="8196" width="5.28515625" style="88" customWidth="1"/>
    <col min="8197" max="8197" width="5.85546875" style="88" customWidth="1"/>
    <col min="8198" max="8198" width="7.5703125" style="88" customWidth="1"/>
    <col min="8199" max="8448" width="9.140625" style="88"/>
    <col min="8449" max="8449" width="4" style="88" customWidth="1"/>
    <col min="8450" max="8450" width="54.5703125" style="88" customWidth="1"/>
    <col min="8451" max="8451" width="10.85546875" style="88" customWidth="1"/>
    <col min="8452" max="8452" width="5.28515625" style="88" customWidth="1"/>
    <col min="8453" max="8453" width="5.85546875" style="88" customWidth="1"/>
    <col min="8454" max="8454" width="7.5703125" style="88" customWidth="1"/>
    <col min="8455" max="8704" width="9.140625" style="88"/>
    <col min="8705" max="8705" width="4" style="88" customWidth="1"/>
    <col min="8706" max="8706" width="54.5703125" style="88" customWidth="1"/>
    <col min="8707" max="8707" width="10.85546875" style="88" customWidth="1"/>
    <col min="8708" max="8708" width="5.28515625" style="88" customWidth="1"/>
    <col min="8709" max="8709" width="5.85546875" style="88" customWidth="1"/>
    <col min="8710" max="8710" width="7.5703125" style="88" customWidth="1"/>
    <col min="8711" max="8960" width="9.140625" style="88"/>
    <col min="8961" max="8961" width="4" style="88" customWidth="1"/>
    <col min="8962" max="8962" width="54.5703125" style="88" customWidth="1"/>
    <col min="8963" max="8963" width="10.85546875" style="88" customWidth="1"/>
    <col min="8964" max="8964" width="5.28515625" style="88" customWidth="1"/>
    <col min="8965" max="8965" width="5.85546875" style="88" customWidth="1"/>
    <col min="8966" max="8966" width="7.5703125" style="88" customWidth="1"/>
    <col min="8967" max="9216" width="9.140625" style="88"/>
    <col min="9217" max="9217" width="4" style="88" customWidth="1"/>
    <col min="9218" max="9218" width="54.5703125" style="88" customWidth="1"/>
    <col min="9219" max="9219" width="10.85546875" style="88" customWidth="1"/>
    <col min="9220" max="9220" width="5.28515625" style="88" customWidth="1"/>
    <col min="9221" max="9221" width="5.85546875" style="88" customWidth="1"/>
    <col min="9222" max="9222" width="7.5703125" style="88" customWidth="1"/>
    <col min="9223" max="9472" width="9.140625" style="88"/>
    <col min="9473" max="9473" width="4" style="88" customWidth="1"/>
    <col min="9474" max="9474" width="54.5703125" style="88" customWidth="1"/>
    <col min="9475" max="9475" width="10.85546875" style="88" customWidth="1"/>
    <col min="9476" max="9476" width="5.28515625" style="88" customWidth="1"/>
    <col min="9477" max="9477" width="5.85546875" style="88" customWidth="1"/>
    <col min="9478" max="9478" width="7.5703125" style="88" customWidth="1"/>
    <col min="9479" max="9728" width="9.140625" style="88"/>
    <col min="9729" max="9729" width="4" style="88" customWidth="1"/>
    <col min="9730" max="9730" width="54.5703125" style="88" customWidth="1"/>
    <col min="9731" max="9731" width="10.85546875" style="88" customWidth="1"/>
    <col min="9732" max="9732" width="5.28515625" style="88" customWidth="1"/>
    <col min="9733" max="9733" width="5.85546875" style="88" customWidth="1"/>
    <col min="9734" max="9734" width="7.5703125" style="88" customWidth="1"/>
    <col min="9735" max="9984" width="9.140625" style="88"/>
    <col min="9985" max="9985" width="4" style="88" customWidth="1"/>
    <col min="9986" max="9986" width="54.5703125" style="88" customWidth="1"/>
    <col min="9987" max="9987" width="10.85546875" style="88" customWidth="1"/>
    <col min="9988" max="9988" width="5.28515625" style="88" customWidth="1"/>
    <col min="9989" max="9989" width="5.85546875" style="88" customWidth="1"/>
    <col min="9990" max="9990" width="7.5703125" style="88" customWidth="1"/>
    <col min="9991" max="10240" width="9.140625" style="88"/>
    <col min="10241" max="10241" width="4" style="88" customWidth="1"/>
    <col min="10242" max="10242" width="54.5703125" style="88" customWidth="1"/>
    <col min="10243" max="10243" width="10.85546875" style="88" customWidth="1"/>
    <col min="10244" max="10244" width="5.28515625" style="88" customWidth="1"/>
    <col min="10245" max="10245" width="5.85546875" style="88" customWidth="1"/>
    <col min="10246" max="10246" width="7.5703125" style="88" customWidth="1"/>
    <col min="10247" max="10496" width="9.140625" style="88"/>
    <col min="10497" max="10497" width="4" style="88" customWidth="1"/>
    <col min="10498" max="10498" width="54.5703125" style="88" customWidth="1"/>
    <col min="10499" max="10499" width="10.85546875" style="88" customWidth="1"/>
    <col min="10500" max="10500" width="5.28515625" style="88" customWidth="1"/>
    <col min="10501" max="10501" width="5.85546875" style="88" customWidth="1"/>
    <col min="10502" max="10502" width="7.5703125" style="88" customWidth="1"/>
    <col min="10503" max="10752" width="9.140625" style="88"/>
    <col min="10753" max="10753" width="4" style="88" customWidth="1"/>
    <col min="10754" max="10754" width="54.5703125" style="88" customWidth="1"/>
    <col min="10755" max="10755" width="10.85546875" style="88" customWidth="1"/>
    <col min="10756" max="10756" width="5.28515625" style="88" customWidth="1"/>
    <col min="10757" max="10757" width="5.85546875" style="88" customWidth="1"/>
    <col min="10758" max="10758" width="7.5703125" style="88" customWidth="1"/>
    <col min="10759" max="11008" width="9.140625" style="88"/>
    <col min="11009" max="11009" width="4" style="88" customWidth="1"/>
    <col min="11010" max="11010" width="54.5703125" style="88" customWidth="1"/>
    <col min="11011" max="11011" width="10.85546875" style="88" customWidth="1"/>
    <col min="11012" max="11012" width="5.28515625" style="88" customWidth="1"/>
    <col min="11013" max="11013" width="5.85546875" style="88" customWidth="1"/>
    <col min="11014" max="11014" width="7.5703125" style="88" customWidth="1"/>
    <col min="11015" max="11264" width="9.140625" style="88"/>
    <col min="11265" max="11265" width="4" style="88" customWidth="1"/>
    <col min="11266" max="11266" width="54.5703125" style="88" customWidth="1"/>
    <col min="11267" max="11267" width="10.85546875" style="88" customWidth="1"/>
    <col min="11268" max="11268" width="5.28515625" style="88" customWidth="1"/>
    <col min="11269" max="11269" width="5.85546875" style="88" customWidth="1"/>
    <col min="11270" max="11270" width="7.5703125" style="88" customWidth="1"/>
    <col min="11271" max="11520" width="9.140625" style="88"/>
    <col min="11521" max="11521" width="4" style="88" customWidth="1"/>
    <col min="11522" max="11522" width="54.5703125" style="88" customWidth="1"/>
    <col min="11523" max="11523" width="10.85546875" style="88" customWidth="1"/>
    <col min="11524" max="11524" width="5.28515625" style="88" customWidth="1"/>
    <col min="11525" max="11525" width="5.85546875" style="88" customWidth="1"/>
    <col min="11526" max="11526" width="7.5703125" style="88" customWidth="1"/>
    <col min="11527" max="11776" width="9.140625" style="88"/>
    <col min="11777" max="11777" width="4" style="88" customWidth="1"/>
    <col min="11778" max="11778" width="54.5703125" style="88" customWidth="1"/>
    <col min="11779" max="11779" width="10.85546875" style="88" customWidth="1"/>
    <col min="11780" max="11780" width="5.28515625" style="88" customWidth="1"/>
    <col min="11781" max="11781" width="5.85546875" style="88" customWidth="1"/>
    <col min="11782" max="11782" width="7.5703125" style="88" customWidth="1"/>
    <col min="11783" max="12032" width="9.140625" style="88"/>
    <col min="12033" max="12033" width="4" style="88" customWidth="1"/>
    <col min="12034" max="12034" width="54.5703125" style="88" customWidth="1"/>
    <col min="12035" max="12035" width="10.85546875" style="88" customWidth="1"/>
    <col min="12036" max="12036" width="5.28515625" style="88" customWidth="1"/>
    <col min="12037" max="12037" width="5.85546875" style="88" customWidth="1"/>
    <col min="12038" max="12038" width="7.5703125" style="88" customWidth="1"/>
    <col min="12039" max="12288" width="9.140625" style="88"/>
    <col min="12289" max="12289" width="4" style="88" customWidth="1"/>
    <col min="12290" max="12290" width="54.5703125" style="88" customWidth="1"/>
    <col min="12291" max="12291" width="10.85546875" style="88" customWidth="1"/>
    <col min="12292" max="12292" width="5.28515625" style="88" customWidth="1"/>
    <col min="12293" max="12293" width="5.85546875" style="88" customWidth="1"/>
    <col min="12294" max="12294" width="7.5703125" style="88" customWidth="1"/>
    <col min="12295" max="12544" width="9.140625" style="88"/>
    <col min="12545" max="12545" width="4" style="88" customWidth="1"/>
    <col min="12546" max="12546" width="54.5703125" style="88" customWidth="1"/>
    <col min="12547" max="12547" width="10.85546875" style="88" customWidth="1"/>
    <col min="12548" max="12548" width="5.28515625" style="88" customWidth="1"/>
    <col min="12549" max="12549" width="5.85546875" style="88" customWidth="1"/>
    <col min="12550" max="12550" width="7.5703125" style="88" customWidth="1"/>
    <col min="12551" max="12800" width="9.140625" style="88"/>
    <col min="12801" max="12801" width="4" style="88" customWidth="1"/>
    <col min="12802" max="12802" width="54.5703125" style="88" customWidth="1"/>
    <col min="12803" max="12803" width="10.85546875" style="88" customWidth="1"/>
    <col min="12804" max="12804" width="5.28515625" style="88" customWidth="1"/>
    <col min="12805" max="12805" width="5.85546875" style="88" customWidth="1"/>
    <col min="12806" max="12806" width="7.5703125" style="88" customWidth="1"/>
    <col min="12807" max="13056" width="9.140625" style="88"/>
    <col min="13057" max="13057" width="4" style="88" customWidth="1"/>
    <col min="13058" max="13058" width="54.5703125" style="88" customWidth="1"/>
    <col min="13059" max="13059" width="10.85546875" style="88" customWidth="1"/>
    <col min="13060" max="13060" width="5.28515625" style="88" customWidth="1"/>
    <col min="13061" max="13061" width="5.85546875" style="88" customWidth="1"/>
    <col min="13062" max="13062" width="7.5703125" style="88" customWidth="1"/>
    <col min="13063" max="13312" width="9.140625" style="88"/>
    <col min="13313" max="13313" width="4" style="88" customWidth="1"/>
    <col min="13314" max="13314" width="54.5703125" style="88" customWidth="1"/>
    <col min="13315" max="13315" width="10.85546875" style="88" customWidth="1"/>
    <col min="13316" max="13316" width="5.28515625" style="88" customWidth="1"/>
    <col min="13317" max="13317" width="5.85546875" style="88" customWidth="1"/>
    <col min="13318" max="13318" width="7.5703125" style="88" customWidth="1"/>
    <col min="13319" max="13568" width="9.140625" style="88"/>
    <col min="13569" max="13569" width="4" style="88" customWidth="1"/>
    <col min="13570" max="13570" width="54.5703125" style="88" customWidth="1"/>
    <col min="13571" max="13571" width="10.85546875" style="88" customWidth="1"/>
    <col min="13572" max="13572" width="5.28515625" style="88" customWidth="1"/>
    <col min="13573" max="13573" width="5.85546875" style="88" customWidth="1"/>
    <col min="13574" max="13574" width="7.5703125" style="88" customWidth="1"/>
    <col min="13575" max="13824" width="9.140625" style="88"/>
    <col min="13825" max="13825" width="4" style="88" customWidth="1"/>
    <col min="13826" max="13826" width="54.5703125" style="88" customWidth="1"/>
    <col min="13827" max="13827" width="10.85546875" style="88" customWidth="1"/>
    <col min="13828" max="13828" width="5.28515625" style="88" customWidth="1"/>
    <col min="13829" max="13829" width="5.85546875" style="88" customWidth="1"/>
    <col min="13830" max="13830" width="7.5703125" style="88" customWidth="1"/>
    <col min="13831" max="14080" width="9.140625" style="88"/>
    <col min="14081" max="14081" width="4" style="88" customWidth="1"/>
    <col min="14082" max="14082" width="54.5703125" style="88" customWidth="1"/>
    <col min="14083" max="14083" width="10.85546875" style="88" customWidth="1"/>
    <col min="14084" max="14084" width="5.28515625" style="88" customWidth="1"/>
    <col min="14085" max="14085" width="5.85546875" style="88" customWidth="1"/>
    <col min="14086" max="14086" width="7.5703125" style="88" customWidth="1"/>
    <col min="14087" max="14336" width="9.140625" style="88"/>
    <col min="14337" max="14337" width="4" style="88" customWidth="1"/>
    <col min="14338" max="14338" width="54.5703125" style="88" customWidth="1"/>
    <col min="14339" max="14339" width="10.85546875" style="88" customWidth="1"/>
    <col min="14340" max="14340" width="5.28515625" style="88" customWidth="1"/>
    <col min="14341" max="14341" width="5.85546875" style="88" customWidth="1"/>
    <col min="14342" max="14342" width="7.5703125" style="88" customWidth="1"/>
    <col min="14343" max="14592" width="9.140625" style="88"/>
    <col min="14593" max="14593" width="4" style="88" customWidth="1"/>
    <col min="14594" max="14594" width="54.5703125" style="88" customWidth="1"/>
    <col min="14595" max="14595" width="10.85546875" style="88" customWidth="1"/>
    <col min="14596" max="14596" width="5.28515625" style="88" customWidth="1"/>
    <col min="14597" max="14597" width="5.85546875" style="88" customWidth="1"/>
    <col min="14598" max="14598" width="7.5703125" style="88" customWidth="1"/>
    <col min="14599" max="14848" width="9.140625" style="88"/>
    <col min="14849" max="14849" width="4" style="88" customWidth="1"/>
    <col min="14850" max="14850" width="54.5703125" style="88" customWidth="1"/>
    <col min="14851" max="14851" width="10.85546875" style="88" customWidth="1"/>
    <col min="14852" max="14852" width="5.28515625" style="88" customWidth="1"/>
    <col min="14853" max="14853" width="5.85546875" style="88" customWidth="1"/>
    <col min="14854" max="14854" width="7.5703125" style="88" customWidth="1"/>
    <col min="14855" max="15104" width="9.140625" style="88"/>
    <col min="15105" max="15105" width="4" style="88" customWidth="1"/>
    <col min="15106" max="15106" width="54.5703125" style="88" customWidth="1"/>
    <col min="15107" max="15107" width="10.85546875" style="88" customWidth="1"/>
    <col min="15108" max="15108" width="5.28515625" style="88" customWidth="1"/>
    <col min="15109" max="15109" width="5.85546875" style="88" customWidth="1"/>
    <col min="15110" max="15110" width="7.5703125" style="88" customWidth="1"/>
    <col min="15111" max="15360" width="9.140625" style="88"/>
    <col min="15361" max="15361" width="4" style="88" customWidth="1"/>
    <col min="15362" max="15362" width="54.5703125" style="88" customWidth="1"/>
    <col min="15363" max="15363" width="10.85546875" style="88" customWidth="1"/>
    <col min="15364" max="15364" width="5.28515625" style="88" customWidth="1"/>
    <col min="15365" max="15365" width="5.85546875" style="88" customWidth="1"/>
    <col min="15366" max="15366" width="7.5703125" style="88" customWidth="1"/>
    <col min="15367" max="15616" width="9.140625" style="88"/>
    <col min="15617" max="15617" width="4" style="88" customWidth="1"/>
    <col min="15618" max="15618" width="54.5703125" style="88" customWidth="1"/>
    <col min="15619" max="15619" width="10.85546875" style="88" customWidth="1"/>
    <col min="15620" max="15620" width="5.28515625" style="88" customWidth="1"/>
    <col min="15621" max="15621" width="5.85546875" style="88" customWidth="1"/>
    <col min="15622" max="15622" width="7.5703125" style="88" customWidth="1"/>
    <col min="15623" max="15872" width="9.140625" style="88"/>
    <col min="15873" max="15873" width="4" style="88" customWidth="1"/>
    <col min="15874" max="15874" width="54.5703125" style="88" customWidth="1"/>
    <col min="15875" max="15875" width="10.85546875" style="88" customWidth="1"/>
    <col min="15876" max="15876" width="5.28515625" style="88" customWidth="1"/>
    <col min="15877" max="15877" width="5.85546875" style="88" customWidth="1"/>
    <col min="15878" max="15878" width="7.5703125" style="88" customWidth="1"/>
    <col min="15879" max="16128" width="9.140625" style="88"/>
    <col min="16129" max="16129" width="4" style="88" customWidth="1"/>
    <col min="16130" max="16130" width="54.5703125" style="88" customWidth="1"/>
    <col min="16131" max="16131" width="10.85546875" style="88" customWidth="1"/>
    <col min="16132" max="16132" width="5.28515625" style="88" customWidth="1"/>
    <col min="16133" max="16133" width="5.85546875" style="88" customWidth="1"/>
    <col min="16134" max="16134" width="7.5703125" style="88" customWidth="1"/>
    <col min="16135" max="16384" width="9.140625" style="88"/>
  </cols>
  <sheetData>
    <row r="1" spans="1:9" s="85" customFormat="1" ht="15.75" x14ac:dyDescent="0.25">
      <c r="A1" s="87"/>
      <c r="B1" s="90"/>
      <c r="C1" s="347" t="s">
        <v>9</v>
      </c>
      <c r="D1" s="347"/>
      <c r="E1" s="347"/>
      <c r="F1" s="347"/>
      <c r="G1" s="347"/>
      <c r="H1" s="347"/>
    </row>
    <row r="2" spans="1:9" s="85" customFormat="1" ht="16.5" customHeight="1" x14ac:dyDescent="0.25">
      <c r="A2" s="87"/>
      <c r="B2" s="90"/>
      <c r="C2" s="348" t="s">
        <v>199</v>
      </c>
      <c r="D2" s="348"/>
      <c r="E2" s="348"/>
      <c r="F2" s="348"/>
      <c r="G2" s="348"/>
      <c r="H2" s="348"/>
    </row>
    <row r="3" spans="1:9" s="85" customFormat="1" ht="16.5" customHeight="1" x14ac:dyDescent="0.25">
      <c r="A3" s="87"/>
      <c r="B3" s="90"/>
      <c r="C3" s="348" t="s">
        <v>99</v>
      </c>
      <c r="D3" s="348"/>
      <c r="E3" s="348"/>
      <c r="F3" s="348"/>
      <c r="G3" s="348"/>
      <c r="H3" s="348"/>
    </row>
    <row r="4" spans="1:9" s="85" customFormat="1" ht="15.75" x14ac:dyDescent="0.25">
      <c r="A4" s="87"/>
      <c r="B4" s="90"/>
      <c r="C4" s="349" t="s">
        <v>362</v>
      </c>
      <c r="D4" s="349"/>
      <c r="E4" s="349"/>
      <c r="F4" s="349"/>
      <c r="G4" s="349"/>
      <c r="H4" s="349"/>
    </row>
    <row r="5" spans="1:9" x14ac:dyDescent="0.2">
      <c r="B5" s="89"/>
      <c r="C5" s="89"/>
      <c r="D5" s="122"/>
      <c r="E5" s="89"/>
      <c r="F5" s="89"/>
      <c r="G5" s="89"/>
      <c r="H5" s="89"/>
    </row>
    <row r="6" spans="1:9" ht="12.75" customHeight="1" x14ac:dyDescent="0.2">
      <c r="B6" s="89"/>
      <c r="C6" s="387" t="s">
        <v>312</v>
      </c>
      <c r="D6" s="387"/>
      <c r="E6" s="387"/>
      <c r="F6" s="387"/>
      <c r="G6" s="387"/>
      <c r="H6" s="387"/>
    </row>
    <row r="7" spans="1:9" ht="12.75" customHeight="1" x14ac:dyDescent="0.2">
      <c r="B7" s="355" t="s">
        <v>199</v>
      </c>
      <c r="C7" s="355"/>
      <c r="D7" s="355"/>
      <c r="E7" s="355"/>
      <c r="F7" s="355"/>
      <c r="G7" s="355"/>
      <c r="H7" s="355"/>
    </row>
    <row r="8" spans="1:9" ht="16.5" customHeight="1" x14ac:dyDescent="0.2">
      <c r="B8" s="89"/>
      <c r="C8" s="355" t="s">
        <v>99</v>
      </c>
      <c r="D8" s="355"/>
      <c r="E8" s="355"/>
      <c r="F8" s="355"/>
      <c r="G8" s="355"/>
      <c r="H8" s="355"/>
    </row>
    <row r="9" spans="1:9" ht="12.75" customHeight="1" x14ac:dyDescent="0.2">
      <c r="B9" s="89"/>
      <c r="C9" s="355" t="s">
        <v>319</v>
      </c>
      <c r="D9" s="355"/>
      <c r="E9" s="355"/>
      <c r="F9" s="355"/>
      <c r="G9" s="355"/>
      <c r="H9" s="355"/>
    </row>
    <row r="10" spans="1:9" x14ac:dyDescent="0.2">
      <c r="C10" s="415"/>
      <c r="D10" s="415"/>
      <c r="E10" s="415"/>
      <c r="F10" s="415"/>
    </row>
    <row r="11" spans="1:9" ht="103.5" customHeight="1" x14ac:dyDescent="0.3">
      <c r="A11" s="378" t="s">
        <v>323</v>
      </c>
      <c r="B11" s="378"/>
      <c r="C11" s="378"/>
      <c r="D11" s="378"/>
      <c r="E11" s="378"/>
      <c r="F11" s="378"/>
      <c r="G11" s="378"/>
      <c r="H11" s="378"/>
    </row>
    <row r="12" spans="1:9" ht="13.5" thickBot="1" x14ac:dyDescent="0.25">
      <c r="A12" s="17"/>
      <c r="B12" s="17"/>
      <c r="C12" s="18"/>
      <c r="E12" s="414" t="s">
        <v>10</v>
      </c>
      <c r="F12" s="414"/>
      <c r="G12" s="414"/>
      <c r="H12" s="414"/>
    </row>
    <row r="13" spans="1:9" s="61" customFormat="1" ht="22.5" customHeight="1" x14ac:dyDescent="0.2">
      <c r="A13" s="406" t="s">
        <v>6</v>
      </c>
      <c r="B13" s="408" t="s">
        <v>53</v>
      </c>
      <c r="C13" s="408" t="s">
        <v>83</v>
      </c>
      <c r="D13" s="408" t="s">
        <v>84</v>
      </c>
      <c r="E13" s="408" t="s">
        <v>82</v>
      </c>
      <c r="F13" s="403" t="s">
        <v>324</v>
      </c>
      <c r="G13" s="410" t="s">
        <v>237</v>
      </c>
      <c r="H13" s="412" t="s">
        <v>55</v>
      </c>
      <c r="I13" s="212"/>
    </row>
    <row r="14" spans="1:9" s="61" customFormat="1" ht="24.75" customHeight="1" x14ac:dyDescent="0.2">
      <c r="A14" s="407"/>
      <c r="B14" s="409"/>
      <c r="C14" s="409"/>
      <c r="D14" s="409"/>
      <c r="E14" s="409"/>
      <c r="F14" s="404"/>
      <c r="G14" s="411"/>
      <c r="H14" s="413"/>
      <c r="I14" s="212"/>
    </row>
    <row r="15" spans="1:9" s="61" customFormat="1" ht="12.75" customHeight="1" x14ac:dyDescent="0.2">
      <c r="A15" s="62">
        <v>1</v>
      </c>
      <c r="B15" s="60">
        <v>2</v>
      </c>
      <c r="C15" s="60">
        <v>3</v>
      </c>
      <c r="D15" s="60">
        <v>4</v>
      </c>
      <c r="E15" s="60">
        <v>5</v>
      </c>
      <c r="F15" s="151">
        <v>6</v>
      </c>
      <c r="G15" s="155">
        <v>6</v>
      </c>
      <c r="H15" s="218">
        <v>6</v>
      </c>
      <c r="I15" s="212"/>
    </row>
    <row r="16" spans="1:9" s="21" customFormat="1" ht="53.25" customHeight="1" x14ac:dyDescent="0.2">
      <c r="A16" s="36">
        <v>1</v>
      </c>
      <c r="B16" s="121" t="s">
        <v>180</v>
      </c>
      <c r="C16" s="93" t="s">
        <v>222</v>
      </c>
      <c r="D16" s="93"/>
      <c r="E16" s="93"/>
      <c r="F16" s="143">
        <f>F17+F27+F43</f>
        <v>1754.5</v>
      </c>
      <c r="G16" s="156">
        <f>G17+G27+G43</f>
        <v>67.099999999999994</v>
      </c>
      <c r="H16" s="219">
        <f>H17+H27+H43</f>
        <v>1821.6000000000001</v>
      </c>
      <c r="I16" s="209"/>
    </row>
    <row r="17" spans="1:10" ht="25.5" customHeight="1" x14ac:dyDescent="0.2">
      <c r="A17" s="35">
        <v>2</v>
      </c>
      <c r="B17" s="100" t="s">
        <v>168</v>
      </c>
      <c r="C17" s="97" t="s">
        <v>229</v>
      </c>
      <c r="D17" s="97" t="s">
        <v>117</v>
      </c>
      <c r="E17" s="97"/>
      <c r="F17" s="101">
        <f>F18+F24+F21</f>
        <v>276.3</v>
      </c>
      <c r="G17" s="157">
        <f>G18+G24+G21</f>
        <v>67.099999999999994</v>
      </c>
      <c r="H17" s="220">
        <f>H18+H24+H21</f>
        <v>343.40000000000003</v>
      </c>
      <c r="I17" s="208"/>
    </row>
    <row r="18" spans="1:10" ht="54" customHeight="1" x14ac:dyDescent="0.2">
      <c r="A18" s="35">
        <v>3</v>
      </c>
      <c r="B18" s="105" t="s">
        <v>239</v>
      </c>
      <c r="C18" s="97" t="s">
        <v>231</v>
      </c>
      <c r="D18" s="97"/>
      <c r="E18" s="97" t="s">
        <v>96</v>
      </c>
      <c r="F18" s="115">
        <f t="shared" ref="F18:H21" si="0">F19</f>
        <v>271</v>
      </c>
      <c r="G18" s="157">
        <f t="shared" si="0"/>
        <v>0</v>
      </c>
      <c r="H18" s="220">
        <f t="shared" si="0"/>
        <v>271</v>
      </c>
      <c r="I18" s="208"/>
    </row>
    <row r="19" spans="1:10" ht="25.5" x14ac:dyDescent="0.2">
      <c r="A19" s="35">
        <v>4</v>
      </c>
      <c r="B19" s="100" t="s">
        <v>110</v>
      </c>
      <c r="C19" s="97" t="s">
        <v>231</v>
      </c>
      <c r="D19" s="97" t="s">
        <v>122</v>
      </c>
      <c r="E19" s="97" t="s">
        <v>96</v>
      </c>
      <c r="F19" s="115">
        <f t="shared" si="0"/>
        <v>271</v>
      </c>
      <c r="G19" s="157">
        <f t="shared" si="0"/>
        <v>0</v>
      </c>
      <c r="H19" s="220">
        <f t="shared" si="0"/>
        <v>271</v>
      </c>
      <c r="I19" s="208"/>
    </row>
    <row r="20" spans="1:10" ht="25.5" x14ac:dyDescent="0.2">
      <c r="A20" s="35">
        <v>5</v>
      </c>
      <c r="B20" s="100" t="s">
        <v>111</v>
      </c>
      <c r="C20" s="97" t="s">
        <v>231</v>
      </c>
      <c r="D20" s="97" t="s">
        <v>101</v>
      </c>
      <c r="E20" s="97" t="s">
        <v>96</v>
      </c>
      <c r="F20" s="115">
        <v>271</v>
      </c>
      <c r="G20" s="157"/>
      <c r="H20" s="220">
        <f>F20+G20</f>
        <v>271</v>
      </c>
      <c r="I20" s="208"/>
    </row>
    <row r="21" spans="1:10" s="285" customFormat="1" ht="67.5" customHeight="1" x14ac:dyDescent="0.2">
      <c r="A21" s="35">
        <v>6</v>
      </c>
      <c r="B21" s="105" t="s">
        <v>308</v>
      </c>
      <c r="C21" s="97" t="s">
        <v>305</v>
      </c>
      <c r="D21" s="97"/>
      <c r="E21" s="97" t="s">
        <v>96</v>
      </c>
      <c r="F21" s="115">
        <f t="shared" si="0"/>
        <v>5.3</v>
      </c>
      <c r="G21" s="157">
        <f t="shared" si="0"/>
        <v>0</v>
      </c>
      <c r="H21" s="220">
        <f t="shared" si="0"/>
        <v>5.3</v>
      </c>
      <c r="I21" s="208"/>
      <c r="J21" s="286"/>
    </row>
    <row r="22" spans="1:10" s="285" customFormat="1" ht="25.5" x14ac:dyDescent="0.2">
      <c r="A22" s="35">
        <v>7</v>
      </c>
      <c r="B22" s="100" t="s">
        <v>110</v>
      </c>
      <c r="C22" s="97" t="s">
        <v>305</v>
      </c>
      <c r="D22" s="97" t="s">
        <v>122</v>
      </c>
      <c r="E22" s="97" t="s">
        <v>96</v>
      </c>
      <c r="F22" s="115">
        <f t="shared" ref="F22:H22" si="1">F23</f>
        <v>5.3</v>
      </c>
      <c r="G22" s="157">
        <f t="shared" si="1"/>
        <v>0</v>
      </c>
      <c r="H22" s="220">
        <f t="shared" si="1"/>
        <v>5.3</v>
      </c>
      <c r="I22" s="208"/>
      <c r="J22" s="286"/>
    </row>
    <row r="23" spans="1:10" s="285" customFormat="1" ht="25.5" x14ac:dyDescent="0.2">
      <c r="A23" s="35">
        <v>8</v>
      </c>
      <c r="B23" s="100" t="s">
        <v>111</v>
      </c>
      <c r="C23" s="97" t="s">
        <v>305</v>
      </c>
      <c r="D23" s="97" t="s">
        <v>101</v>
      </c>
      <c r="E23" s="97" t="s">
        <v>96</v>
      </c>
      <c r="F23" s="115">
        <v>5.3</v>
      </c>
      <c r="G23" s="157"/>
      <c r="H23" s="220">
        <f>F23+G23</f>
        <v>5.3</v>
      </c>
      <c r="I23" s="208"/>
      <c r="J23" s="286"/>
    </row>
    <row r="24" spans="1:10" s="150" customFormat="1" ht="66.75" customHeight="1" x14ac:dyDescent="0.2">
      <c r="A24" s="35">
        <v>9</v>
      </c>
      <c r="B24" s="105" t="s">
        <v>247</v>
      </c>
      <c r="C24" s="97" t="s">
        <v>244</v>
      </c>
      <c r="D24" s="97"/>
      <c r="E24" s="97" t="s">
        <v>96</v>
      </c>
      <c r="F24" s="115">
        <f t="shared" ref="F24:H25" si="2">F25</f>
        <v>0</v>
      </c>
      <c r="G24" s="157">
        <f t="shared" si="2"/>
        <v>67.099999999999994</v>
      </c>
      <c r="H24" s="220">
        <f t="shared" si="2"/>
        <v>67.099999999999994</v>
      </c>
      <c r="I24" s="208"/>
      <c r="J24" s="286"/>
    </row>
    <row r="25" spans="1:10" s="150" customFormat="1" ht="25.5" x14ac:dyDescent="0.2">
      <c r="A25" s="35">
        <v>10</v>
      </c>
      <c r="B25" s="100" t="s">
        <v>110</v>
      </c>
      <c r="C25" s="97" t="s">
        <v>244</v>
      </c>
      <c r="D25" s="97" t="s">
        <v>122</v>
      </c>
      <c r="E25" s="97" t="s">
        <v>96</v>
      </c>
      <c r="F25" s="115">
        <f>F26</f>
        <v>0</v>
      </c>
      <c r="G25" s="157">
        <f>G26</f>
        <v>67.099999999999994</v>
      </c>
      <c r="H25" s="220">
        <f t="shared" si="2"/>
        <v>67.099999999999994</v>
      </c>
      <c r="I25" s="208"/>
      <c r="J25" s="286"/>
    </row>
    <row r="26" spans="1:10" s="150" customFormat="1" ht="25.5" x14ac:dyDescent="0.2">
      <c r="A26" s="35">
        <v>11</v>
      </c>
      <c r="B26" s="100" t="s">
        <v>111</v>
      </c>
      <c r="C26" s="97" t="s">
        <v>244</v>
      </c>
      <c r="D26" s="97" t="s">
        <v>101</v>
      </c>
      <c r="E26" s="97" t="s">
        <v>96</v>
      </c>
      <c r="F26" s="115"/>
      <c r="G26" s="157">
        <v>67.099999999999994</v>
      </c>
      <c r="H26" s="220">
        <f>F26+G26</f>
        <v>67.099999999999994</v>
      </c>
      <c r="I26" s="208"/>
      <c r="J26" s="286"/>
    </row>
    <row r="27" spans="1:10" ht="25.5" x14ac:dyDescent="0.2">
      <c r="A27" s="35">
        <v>12</v>
      </c>
      <c r="B27" s="105" t="s">
        <v>167</v>
      </c>
      <c r="C27" s="97" t="s">
        <v>226</v>
      </c>
      <c r="D27" s="97"/>
      <c r="E27" s="97" t="s">
        <v>98</v>
      </c>
      <c r="F27" s="115">
        <f>F28+F31+F34+F37+F40</f>
        <v>1408</v>
      </c>
      <c r="G27" s="157">
        <f t="shared" ref="G27:H27" si="3">G28+G31+G34+G37+G40</f>
        <v>0</v>
      </c>
      <c r="H27" s="101">
        <f t="shared" si="3"/>
        <v>1408</v>
      </c>
      <c r="I27" s="208"/>
    </row>
    <row r="28" spans="1:10" ht="63" customHeight="1" x14ac:dyDescent="0.2">
      <c r="A28" s="35">
        <v>13</v>
      </c>
      <c r="B28" s="100" t="s">
        <v>4</v>
      </c>
      <c r="C28" s="97" t="s">
        <v>228</v>
      </c>
      <c r="D28" s="97"/>
      <c r="E28" s="97" t="s">
        <v>98</v>
      </c>
      <c r="F28" s="115">
        <f>F29</f>
        <v>79.5</v>
      </c>
      <c r="G28" s="157">
        <f t="shared" ref="G28:H41" si="4">G29</f>
        <v>-0.1</v>
      </c>
      <c r="H28" s="220">
        <f t="shared" si="4"/>
        <v>79.400000000000006</v>
      </c>
      <c r="I28" s="208"/>
    </row>
    <row r="29" spans="1:10" ht="25.5" customHeight="1" x14ac:dyDescent="0.2">
      <c r="A29" s="35">
        <v>14</v>
      </c>
      <c r="B29" s="100" t="s">
        <v>110</v>
      </c>
      <c r="C29" s="97" t="s">
        <v>228</v>
      </c>
      <c r="D29" s="97" t="s">
        <v>122</v>
      </c>
      <c r="E29" s="97" t="s">
        <v>98</v>
      </c>
      <c r="F29" s="115">
        <f>F30</f>
        <v>79.5</v>
      </c>
      <c r="G29" s="157">
        <f t="shared" si="4"/>
        <v>-0.1</v>
      </c>
      <c r="H29" s="220">
        <f t="shared" si="4"/>
        <v>79.400000000000006</v>
      </c>
      <c r="I29" s="208"/>
    </row>
    <row r="30" spans="1:10" ht="27" customHeight="1" x14ac:dyDescent="0.2">
      <c r="A30" s="35">
        <v>15</v>
      </c>
      <c r="B30" s="100" t="s">
        <v>111</v>
      </c>
      <c r="C30" s="97" t="s">
        <v>228</v>
      </c>
      <c r="D30" s="97" t="s">
        <v>101</v>
      </c>
      <c r="E30" s="97" t="s">
        <v>98</v>
      </c>
      <c r="F30" s="115">
        <v>79.5</v>
      </c>
      <c r="G30" s="303">
        <v>-0.1</v>
      </c>
      <c r="H30" s="217">
        <f>F30+G30</f>
        <v>79.400000000000006</v>
      </c>
      <c r="I30" s="208"/>
    </row>
    <row r="31" spans="1:10" s="128" customFormat="1" ht="81" customHeight="1" x14ac:dyDescent="0.2">
      <c r="A31" s="35">
        <v>16</v>
      </c>
      <c r="B31" s="100" t="s">
        <v>343</v>
      </c>
      <c r="C31" s="97" t="s">
        <v>295</v>
      </c>
      <c r="D31" s="97"/>
      <c r="E31" s="97" t="s">
        <v>98</v>
      </c>
      <c r="F31" s="115">
        <f>F32</f>
        <v>174.9</v>
      </c>
      <c r="G31" s="157">
        <f t="shared" si="4"/>
        <v>0</v>
      </c>
      <c r="H31" s="220">
        <f t="shared" si="4"/>
        <v>174.9</v>
      </c>
      <c r="I31" s="208"/>
      <c r="J31" s="286"/>
    </row>
    <row r="32" spans="1:10" s="128" customFormat="1" ht="25.5" customHeight="1" x14ac:dyDescent="0.2">
      <c r="A32" s="35">
        <v>17</v>
      </c>
      <c r="B32" s="100" t="s">
        <v>110</v>
      </c>
      <c r="C32" s="97" t="s">
        <v>295</v>
      </c>
      <c r="D32" s="97" t="s">
        <v>122</v>
      </c>
      <c r="E32" s="97" t="s">
        <v>98</v>
      </c>
      <c r="F32" s="115">
        <f>F33</f>
        <v>174.9</v>
      </c>
      <c r="G32" s="157">
        <f t="shared" si="4"/>
        <v>0</v>
      </c>
      <c r="H32" s="220">
        <f t="shared" si="4"/>
        <v>174.9</v>
      </c>
      <c r="I32" s="208"/>
      <c r="J32" s="286"/>
    </row>
    <row r="33" spans="1:10" s="128" customFormat="1" ht="27" customHeight="1" x14ac:dyDescent="0.2">
      <c r="A33" s="35">
        <v>18</v>
      </c>
      <c r="B33" s="100" t="s">
        <v>111</v>
      </c>
      <c r="C33" s="97" t="s">
        <v>295</v>
      </c>
      <c r="D33" s="97" t="s">
        <v>101</v>
      </c>
      <c r="E33" s="97" t="s">
        <v>98</v>
      </c>
      <c r="F33" s="115">
        <v>174.9</v>
      </c>
      <c r="G33" s="158"/>
      <c r="H33" s="234">
        <f>F33+G33</f>
        <v>174.9</v>
      </c>
      <c r="I33" s="208"/>
      <c r="J33" s="286"/>
    </row>
    <row r="34" spans="1:10" s="128" customFormat="1" ht="80.25" customHeight="1" x14ac:dyDescent="0.2">
      <c r="A34" s="35">
        <v>19</v>
      </c>
      <c r="B34" s="100" t="s">
        <v>345</v>
      </c>
      <c r="C34" s="97" t="s">
        <v>296</v>
      </c>
      <c r="D34" s="97"/>
      <c r="E34" s="97" t="s">
        <v>98</v>
      </c>
      <c r="F34" s="115">
        <f>F35</f>
        <v>2.1</v>
      </c>
      <c r="G34" s="157">
        <f t="shared" si="4"/>
        <v>0.1</v>
      </c>
      <c r="H34" s="220">
        <f t="shared" si="4"/>
        <v>2.2000000000000002</v>
      </c>
      <c r="I34" s="208"/>
      <c r="J34" s="286"/>
    </row>
    <row r="35" spans="1:10" s="128" customFormat="1" ht="25.5" customHeight="1" x14ac:dyDescent="0.2">
      <c r="A35" s="35">
        <v>20</v>
      </c>
      <c r="B35" s="100" t="s">
        <v>110</v>
      </c>
      <c r="C35" s="97" t="s">
        <v>296</v>
      </c>
      <c r="D35" s="97" t="s">
        <v>122</v>
      </c>
      <c r="E35" s="97" t="s">
        <v>98</v>
      </c>
      <c r="F35" s="115">
        <f>F36</f>
        <v>2.1</v>
      </c>
      <c r="G35" s="157">
        <f t="shared" si="4"/>
        <v>0.1</v>
      </c>
      <c r="H35" s="220">
        <f t="shared" si="4"/>
        <v>2.2000000000000002</v>
      </c>
      <c r="I35" s="208"/>
      <c r="J35" s="286"/>
    </row>
    <row r="36" spans="1:10" s="128" customFormat="1" ht="27" customHeight="1" x14ac:dyDescent="0.2">
      <c r="A36" s="35">
        <v>21</v>
      </c>
      <c r="B36" s="100" t="s">
        <v>111</v>
      </c>
      <c r="C36" s="97" t="s">
        <v>296</v>
      </c>
      <c r="D36" s="97" t="s">
        <v>101</v>
      </c>
      <c r="E36" s="97" t="s">
        <v>98</v>
      </c>
      <c r="F36" s="115">
        <v>2.1</v>
      </c>
      <c r="G36" s="158">
        <v>0.1</v>
      </c>
      <c r="H36" s="217">
        <f>F36+G36</f>
        <v>2.2000000000000002</v>
      </c>
      <c r="I36" s="208"/>
      <c r="J36" s="286"/>
    </row>
    <row r="37" spans="1:10" s="300" customFormat="1" ht="93.75" customHeight="1" x14ac:dyDescent="0.2">
      <c r="A37" s="35">
        <v>22</v>
      </c>
      <c r="B37" s="100" t="s">
        <v>344</v>
      </c>
      <c r="C37" s="97" t="s">
        <v>335</v>
      </c>
      <c r="D37" s="97"/>
      <c r="E37" s="97" t="s">
        <v>98</v>
      </c>
      <c r="F37" s="115">
        <f>F38</f>
        <v>1137.8</v>
      </c>
      <c r="G37" s="157">
        <f t="shared" si="4"/>
        <v>0</v>
      </c>
      <c r="H37" s="220">
        <f t="shared" si="4"/>
        <v>1137.8</v>
      </c>
      <c r="I37" s="208"/>
    </row>
    <row r="38" spans="1:10" s="300" customFormat="1" ht="25.5" customHeight="1" x14ac:dyDescent="0.2">
      <c r="A38" s="35">
        <v>23</v>
      </c>
      <c r="B38" s="100" t="s">
        <v>110</v>
      </c>
      <c r="C38" s="97" t="s">
        <v>335</v>
      </c>
      <c r="D38" s="97" t="s">
        <v>122</v>
      </c>
      <c r="E38" s="97" t="s">
        <v>98</v>
      </c>
      <c r="F38" s="115">
        <f>F39</f>
        <v>1137.8</v>
      </c>
      <c r="G38" s="157">
        <f t="shared" si="4"/>
        <v>0</v>
      </c>
      <c r="H38" s="220">
        <f t="shared" si="4"/>
        <v>1137.8</v>
      </c>
      <c r="I38" s="208"/>
    </row>
    <row r="39" spans="1:10" s="300" customFormat="1" ht="27" customHeight="1" x14ac:dyDescent="0.2">
      <c r="A39" s="35">
        <v>24</v>
      </c>
      <c r="B39" s="100" t="s">
        <v>111</v>
      </c>
      <c r="C39" s="97" t="s">
        <v>335</v>
      </c>
      <c r="D39" s="97" t="s">
        <v>101</v>
      </c>
      <c r="E39" s="97" t="s">
        <v>98</v>
      </c>
      <c r="F39" s="115">
        <v>1137.8</v>
      </c>
      <c r="G39" s="158"/>
      <c r="H39" s="217">
        <f>F39+G39</f>
        <v>1137.8</v>
      </c>
      <c r="I39" s="208"/>
    </row>
    <row r="40" spans="1:10" s="300" customFormat="1" ht="93" customHeight="1" x14ac:dyDescent="0.2">
      <c r="A40" s="35">
        <v>25</v>
      </c>
      <c r="B40" s="100" t="s">
        <v>337</v>
      </c>
      <c r="C40" s="97" t="s">
        <v>336</v>
      </c>
      <c r="D40" s="97"/>
      <c r="E40" s="97" t="s">
        <v>98</v>
      </c>
      <c r="F40" s="115">
        <f>F41</f>
        <v>13.7</v>
      </c>
      <c r="G40" s="157">
        <f t="shared" si="4"/>
        <v>0</v>
      </c>
      <c r="H40" s="220">
        <f t="shared" si="4"/>
        <v>13.7</v>
      </c>
      <c r="I40" s="208"/>
    </row>
    <row r="41" spans="1:10" s="300" customFormat="1" ht="25.5" customHeight="1" x14ac:dyDescent="0.2">
      <c r="A41" s="35">
        <v>26</v>
      </c>
      <c r="B41" s="100" t="s">
        <v>110</v>
      </c>
      <c r="C41" s="97" t="s">
        <v>336</v>
      </c>
      <c r="D41" s="97" t="s">
        <v>122</v>
      </c>
      <c r="E41" s="97" t="s">
        <v>98</v>
      </c>
      <c r="F41" s="115">
        <f>F42</f>
        <v>13.7</v>
      </c>
      <c r="G41" s="157">
        <f t="shared" si="4"/>
        <v>0</v>
      </c>
      <c r="H41" s="220">
        <f t="shared" si="4"/>
        <v>13.7</v>
      </c>
      <c r="I41" s="208"/>
    </row>
    <row r="42" spans="1:10" s="300" customFormat="1" ht="27" customHeight="1" x14ac:dyDescent="0.2">
      <c r="A42" s="35">
        <v>27</v>
      </c>
      <c r="B42" s="100" t="s">
        <v>111</v>
      </c>
      <c r="C42" s="97" t="s">
        <v>336</v>
      </c>
      <c r="D42" s="97" t="s">
        <v>101</v>
      </c>
      <c r="E42" s="97" t="s">
        <v>98</v>
      </c>
      <c r="F42" s="115">
        <v>13.7</v>
      </c>
      <c r="G42" s="158"/>
      <c r="H42" s="217">
        <f>F42+G42</f>
        <v>13.7</v>
      </c>
      <c r="I42" s="208"/>
    </row>
    <row r="43" spans="1:10" ht="30" customHeight="1" x14ac:dyDescent="0.2">
      <c r="A43" s="35">
        <v>28</v>
      </c>
      <c r="B43" s="105" t="s">
        <v>164</v>
      </c>
      <c r="C43" s="97" t="s">
        <v>223</v>
      </c>
      <c r="D43" s="97"/>
      <c r="E43" s="97"/>
      <c r="F43" s="115">
        <f>F44+F47+F59+F53+F50+F56</f>
        <v>70.2</v>
      </c>
      <c r="G43" s="157">
        <f t="shared" ref="G43:H43" si="5">G44+G47+G59+G53+G50+G56</f>
        <v>0</v>
      </c>
      <c r="H43" s="101">
        <f t="shared" si="5"/>
        <v>70.2</v>
      </c>
      <c r="I43" s="208"/>
    </row>
    <row r="44" spans="1:10" ht="74.25" customHeight="1" x14ac:dyDescent="0.2">
      <c r="A44" s="35">
        <v>29</v>
      </c>
      <c r="B44" s="105" t="s">
        <v>1</v>
      </c>
      <c r="C44" s="97" t="s">
        <v>234</v>
      </c>
      <c r="D44" s="98"/>
      <c r="E44" s="97" t="s">
        <v>97</v>
      </c>
      <c r="F44" s="115">
        <v>20</v>
      </c>
      <c r="G44" s="157">
        <f>G45</f>
        <v>0</v>
      </c>
      <c r="H44" s="220">
        <f>H45</f>
        <v>20</v>
      </c>
      <c r="I44" s="208"/>
    </row>
    <row r="45" spans="1:10" s="113" customFormat="1" ht="26.25" customHeight="1" x14ac:dyDescent="0.2">
      <c r="A45" s="35">
        <v>30</v>
      </c>
      <c r="B45" s="100" t="s">
        <v>110</v>
      </c>
      <c r="C45" s="97" t="s">
        <v>234</v>
      </c>
      <c r="D45" s="97" t="s">
        <v>122</v>
      </c>
      <c r="E45" s="97" t="s">
        <v>97</v>
      </c>
      <c r="F45" s="115">
        <v>20</v>
      </c>
      <c r="G45" s="157">
        <f>G46</f>
        <v>0</v>
      </c>
      <c r="H45" s="220">
        <f>H46</f>
        <v>20</v>
      </c>
      <c r="I45" s="210"/>
    </row>
    <row r="46" spans="1:10" ht="26.25" customHeight="1" x14ac:dyDescent="0.2">
      <c r="A46" s="35">
        <v>31</v>
      </c>
      <c r="B46" s="100" t="s">
        <v>111</v>
      </c>
      <c r="C46" s="97" t="s">
        <v>234</v>
      </c>
      <c r="D46" s="97" t="s">
        <v>101</v>
      </c>
      <c r="E46" s="97" t="s">
        <v>97</v>
      </c>
      <c r="F46" s="115">
        <v>20</v>
      </c>
      <c r="G46" s="158"/>
      <c r="H46" s="221">
        <f>F46+G46</f>
        <v>20</v>
      </c>
      <c r="I46" s="208"/>
    </row>
    <row r="47" spans="1:10" ht="64.5" customHeight="1" x14ac:dyDescent="0.2">
      <c r="A47" s="35">
        <v>32</v>
      </c>
      <c r="B47" s="105" t="s">
        <v>2</v>
      </c>
      <c r="C47" s="97" t="s">
        <v>224</v>
      </c>
      <c r="D47" s="97"/>
      <c r="E47" s="97" t="s">
        <v>95</v>
      </c>
      <c r="F47" s="115">
        <f t="shared" ref="F47:H48" si="6">F48</f>
        <v>29.2</v>
      </c>
      <c r="G47" s="157">
        <f t="shared" si="6"/>
        <v>0</v>
      </c>
      <c r="H47" s="220">
        <f t="shared" si="6"/>
        <v>29.2</v>
      </c>
      <c r="I47" s="208"/>
    </row>
    <row r="48" spans="1:10" ht="25.5" x14ac:dyDescent="0.2">
      <c r="A48" s="35">
        <v>33</v>
      </c>
      <c r="B48" s="100" t="s">
        <v>110</v>
      </c>
      <c r="C48" s="97" t="s">
        <v>224</v>
      </c>
      <c r="D48" s="97" t="s">
        <v>122</v>
      </c>
      <c r="E48" s="97" t="s">
        <v>95</v>
      </c>
      <c r="F48" s="115">
        <f t="shared" si="6"/>
        <v>29.2</v>
      </c>
      <c r="G48" s="157">
        <f t="shared" si="6"/>
        <v>0</v>
      </c>
      <c r="H48" s="220">
        <f t="shared" si="6"/>
        <v>29.2</v>
      </c>
      <c r="I48" s="208"/>
    </row>
    <row r="49" spans="1:10" s="21" customFormat="1" ht="25.5" x14ac:dyDescent="0.2">
      <c r="A49" s="35">
        <v>34</v>
      </c>
      <c r="B49" s="100" t="s">
        <v>111</v>
      </c>
      <c r="C49" s="97" t="s">
        <v>224</v>
      </c>
      <c r="D49" s="97" t="s">
        <v>101</v>
      </c>
      <c r="E49" s="97" t="s">
        <v>95</v>
      </c>
      <c r="F49" s="115">
        <v>29.2</v>
      </c>
      <c r="G49" s="158"/>
      <c r="H49" s="221">
        <f>F49+G49</f>
        <v>29.2</v>
      </c>
      <c r="I49" s="209"/>
    </row>
    <row r="50" spans="1:10" s="21" customFormat="1" ht="76.5" x14ac:dyDescent="0.2">
      <c r="A50" s="35">
        <v>35</v>
      </c>
      <c r="B50" s="105" t="s">
        <v>279</v>
      </c>
      <c r="C50" s="97" t="s">
        <v>274</v>
      </c>
      <c r="D50" s="97"/>
      <c r="E50" s="97" t="s">
        <v>95</v>
      </c>
      <c r="F50" s="101">
        <f t="shared" ref="F50:H51" si="7">F51</f>
        <v>16.7</v>
      </c>
      <c r="G50" s="141">
        <f t="shared" si="7"/>
        <v>0</v>
      </c>
      <c r="H50" s="101">
        <f t="shared" si="7"/>
        <v>16.7</v>
      </c>
      <c r="I50" s="209"/>
    </row>
    <row r="51" spans="1:10" s="21" customFormat="1" ht="25.5" x14ac:dyDescent="0.2">
      <c r="A51" s="35">
        <v>36</v>
      </c>
      <c r="B51" s="100" t="s">
        <v>110</v>
      </c>
      <c r="C51" s="97" t="s">
        <v>274</v>
      </c>
      <c r="D51" s="97" t="s">
        <v>122</v>
      </c>
      <c r="E51" s="97" t="s">
        <v>95</v>
      </c>
      <c r="F51" s="101">
        <f t="shared" si="7"/>
        <v>16.7</v>
      </c>
      <c r="G51" s="141">
        <f t="shared" si="7"/>
        <v>0</v>
      </c>
      <c r="H51" s="101">
        <f t="shared" si="7"/>
        <v>16.7</v>
      </c>
      <c r="I51" s="209"/>
    </row>
    <row r="52" spans="1:10" s="21" customFormat="1" ht="25.5" x14ac:dyDescent="0.2">
      <c r="A52" s="35">
        <v>37</v>
      </c>
      <c r="B52" s="100" t="s">
        <v>111</v>
      </c>
      <c r="C52" s="97" t="s">
        <v>274</v>
      </c>
      <c r="D52" s="97" t="s">
        <v>101</v>
      </c>
      <c r="E52" s="97" t="s">
        <v>95</v>
      </c>
      <c r="F52" s="115">
        <v>16.7</v>
      </c>
      <c r="G52" s="158"/>
      <c r="H52" s="221">
        <f>F52+G52</f>
        <v>16.7</v>
      </c>
      <c r="I52" s="209"/>
    </row>
    <row r="53" spans="1:10" s="193" customFormat="1" ht="78.75" customHeight="1" x14ac:dyDescent="0.2">
      <c r="A53" s="35">
        <v>38</v>
      </c>
      <c r="B53" s="105" t="s">
        <v>275</v>
      </c>
      <c r="C53" s="97" t="s">
        <v>278</v>
      </c>
      <c r="D53" s="97"/>
      <c r="E53" s="97" t="s">
        <v>95</v>
      </c>
      <c r="F53" s="115">
        <f t="shared" ref="F53:H54" si="8">F54</f>
        <v>0.8</v>
      </c>
      <c r="G53" s="157">
        <f t="shared" si="8"/>
        <v>0</v>
      </c>
      <c r="H53" s="220">
        <f t="shared" si="8"/>
        <v>0.8</v>
      </c>
      <c r="I53" s="208"/>
      <c r="J53" s="286"/>
    </row>
    <row r="54" spans="1:10" s="193" customFormat="1" ht="25.5" x14ac:dyDescent="0.2">
      <c r="A54" s="35">
        <v>39</v>
      </c>
      <c r="B54" s="100" t="s">
        <v>110</v>
      </c>
      <c r="C54" s="97" t="s">
        <v>278</v>
      </c>
      <c r="D54" s="97" t="s">
        <v>122</v>
      </c>
      <c r="E54" s="97" t="s">
        <v>95</v>
      </c>
      <c r="F54" s="115">
        <f t="shared" si="8"/>
        <v>0.8</v>
      </c>
      <c r="G54" s="157">
        <f t="shared" si="8"/>
        <v>0</v>
      </c>
      <c r="H54" s="220">
        <f t="shared" si="8"/>
        <v>0.8</v>
      </c>
      <c r="I54" s="208"/>
      <c r="J54" s="286"/>
    </row>
    <row r="55" spans="1:10" s="21" customFormat="1" ht="25.5" x14ac:dyDescent="0.2">
      <c r="A55" s="35">
        <v>40</v>
      </c>
      <c r="B55" s="100" t="s">
        <v>111</v>
      </c>
      <c r="C55" s="97" t="s">
        <v>278</v>
      </c>
      <c r="D55" s="97" t="s">
        <v>101</v>
      </c>
      <c r="E55" s="97" t="s">
        <v>95</v>
      </c>
      <c r="F55" s="115">
        <v>0.8</v>
      </c>
      <c r="G55" s="158"/>
      <c r="H55" s="221">
        <f>F55+G55</f>
        <v>0.8</v>
      </c>
      <c r="I55" s="209"/>
    </row>
    <row r="56" spans="1:10" s="249" customFormat="1" ht="90" customHeight="1" x14ac:dyDescent="0.2">
      <c r="A56" s="35">
        <v>41</v>
      </c>
      <c r="B56" s="105" t="s">
        <v>303</v>
      </c>
      <c r="C56" s="97" t="s">
        <v>301</v>
      </c>
      <c r="D56" s="98"/>
      <c r="E56" s="97" t="s">
        <v>299</v>
      </c>
      <c r="F56" s="115">
        <f t="shared" ref="F56:H57" si="9">F57</f>
        <v>0.5</v>
      </c>
      <c r="G56" s="157">
        <f t="shared" si="9"/>
        <v>0</v>
      </c>
      <c r="H56" s="220">
        <f t="shared" si="9"/>
        <v>0.5</v>
      </c>
      <c r="I56" s="208"/>
      <c r="J56" s="286"/>
    </row>
    <row r="57" spans="1:10" s="113" customFormat="1" ht="26.25" customHeight="1" x14ac:dyDescent="0.2">
      <c r="A57" s="35">
        <v>42</v>
      </c>
      <c r="B57" s="100" t="s">
        <v>110</v>
      </c>
      <c r="C57" s="97" t="s">
        <v>301</v>
      </c>
      <c r="D57" s="97" t="s">
        <v>122</v>
      </c>
      <c r="E57" s="97" t="s">
        <v>299</v>
      </c>
      <c r="F57" s="115">
        <f t="shared" si="9"/>
        <v>0.5</v>
      </c>
      <c r="G57" s="157">
        <f t="shared" si="9"/>
        <v>0</v>
      </c>
      <c r="H57" s="220">
        <f t="shared" si="9"/>
        <v>0.5</v>
      </c>
      <c r="I57" s="210"/>
    </row>
    <row r="58" spans="1:10" s="249" customFormat="1" ht="26.25" customHeight="1" x14ac:dyDescent="0.2">
      <c r="A58" s="35">
        <v>43</v>
      </c>
      <c r="B58" s="100" t="s">
        <v>111</v>
      </c>
      <c r="C58" s="97" t="s">
        <v>301</v>
      </c>
      <c r="D58" s="97" t="s">
        <v>101</v>
      </c>
      <c r="E58" s="97" t="s">
        <v>299</v>
      </c>
      <c r="F58" s="115">
        <v>0.5</v>
      </c>
      <c r="G58" s="205"/>
      <c r="H58" s="221">
        <f>F58+G58</f>
        <v>0.5</v>
      </c>
      <c r="I58" s="208"/>
      <c r="J58" s="286"/>
    </row>
    <row r="59" spans="1:10" ht="76.5" customHeight="1" x14ac:dyDescent="0.2">
      <c r="A59" s="35">
        <v>44</v>
      </c>
      <c r="B59" s="105" t="s">
        <v>3</v>
      </c>
      <c r="C59" s="97" t="s">
        <v>236</v>
      </c>
      <c r="D59" s="98"/>
      <c r="E59" s="97" t="s">
        <v>97</v>
      </c>
      <c r="F59" s="115">
        <f t="shared" ref="F59:H60" si="10">F60</f>
        <v>3</v>
      </c>
      <c r="G59" s="157">
        <f t="shared" si="10"/>
        <v>0</v>
      </c>
      <c r="H59" s="220">
        <f t="shared" si="10"/>
        <v>3</v>
      </c>
      <c r="I59" s="208"/>
    </row>
    <row r="60" spans="1:10" s="113" customFormat="1" ht="27" customHeight="1" x14ac:dyDescent="0.2">
      <c r="A60" s="35">
        <v>45</v>
      </c>
      <c r="B60" s="100" t="s">
        <v>110</v>
      </c>
      <c r="C60" s="97" t="s">
        <v>236</v>
      </c>
      <c r="D60" s="97" t="s">
        <v>122</v>
      </c>
      <c r="E60" s="97" t="s">
        <v>97</v>
      </c>
      <c r="F60" s="115">
        <f t="shared" si="10"/>
        <v>3</v>
      </c>
      <c r="G60" s="157">
        <f t="shared" si="10"/>
        <v>0</v>
      </c>
      <c r="H60" s="220">
        <f t="shared" si="10"/>
        <v>3</v>
      </c>
      <c r="I60" s="210"/>
    </row>
    <row r="61" spans="1:10" s="113" customFormat="1" ht="29.25" customHeight="1" x14ac:dyDescent="0.2">
      <c r="A61" s="35">
        <v>46</v>
      </c>
      <c r="B61" s="100" t="s">
        <v>111</v>
      </c>
      <c r="C61" s="97" t="s">
        <v>236</v>
      </c>
      <c r="D61" s="97" t="s">
        <v>101</v>
      </c>
      <c r="E61" s="97" t="s">
        <v>97</v>
      </c>
      <c r="F61" s="115">
        <v>3</v>
      </c>
      <c r="G61" s="158"/>
      <c r="H61" s="221">
        <f>F61+G61</f>
        <v>3</v>
      </c>
      <c r="I61" s="210"/>
    </row>
    <row r="62" spans="1:10" s="20" customFormat="1" ht="29.25" customHeight="1" x14ac:dyDescent="0.2">
      <c r="A62" s="35">
        <v>47</v>
      </c>
      <c r="B62" s="96" t="s">
        <v>133</v>
      </c>
      <c r="C62" s="98" t="s">
        <v>232</v>
      </c>
      <c r="D62" s="98" t="s">
        <v>117</v>
      </c>
      <c r="E62" s="98" t="s">
        <v>134</v>
      </c>
      <c r="F62" s="99">
        <f t="shared" ref="F62:H63" si="11">F63</f>
        <v>2244.6</v>
      </c>
      <c r="G62" s="146">
        <f t="shared" si="11"/>
        <v>0</v>
      </c>
      <c r="H62" s="99">
        <f t="shared" si="11"/>
        <v>2244.6</v>
      </c>
      <c r="I62" s="211"/>
      <c r="J62" s="238"/>
    </row>
    <row r="63" spans="1:10" x14ac:dyDescent="0.2">
      <c r="A63" s="35">
        <v>48</v>
      </c>
      <c r="B63" s="100" t="s">
        <v>132</v>
      </c>
      <c r="C63" s="97" t="s">
        <v>233</v>
      </c>
      <c r="D63" s="97" t="s">
        <v>117</v>
      </c>
      <c r="E63" s="97" t="s">
        <v>134</v>
      </c>
      <c r="F63" s="101">
        <f t="shared" si="11"/>
        <v>2244.6</v>
      </c>
      <c r="G63" s="115">
        <f t="shared" si="11"/>
        <v>0</v>
      </c>
      <c r="H63" s="101">
        <f t="shared" si="11"/>
        <v>2244.6</v>
      </c>
      <c r="I63" s="232"/>
    </row>
    <row r="64" spans="1:10" s="294" customFormat="1" ht="51" x14ac:dyDescent="0.2">
      <c r="A64" s="35">
        <v>49</v>
      </c>
      <c r="B64" s="100" t="s">
        <v>317</v>
      </c>
      <c r="C64" s="97" t="s">
        <v>313</v>
      </c>
      <c r="D64" s="97" t="s">
        <v>117</v>
      </c>
      <c r="E64" s="97" t="s">
        <v>134</v>
      </c>
      <c r="F64" s="115">
        <f>F65</f>
        <v>2244.6</v>
      </c>
      <c r="G64" s="157">
        <f t="shared" ref="G64:H65" si="12">G65</f>
        <v>0</v>
      </c>
      <c r="H64" s="220">
        <f t="shared" si="12"/>
        <v>2244.6</v>
      </c>
      <c r="I64" s="208"/>
    </row>
    <row r="65" spans="1:9" s="294" customFormat="1" x14ac:dyDescent="0.2">
      <c r="A65" s="35">
        <v>50</v>
      </c>
      <c r="B65" s="100" t="s">
        <v>316</v>
      </c>
      <c r="C65" s="97" t="s">
        <v>313</v>
      </c>
      <c r="D65" s="97" t="s">
        <v>314</v>
      </c>
      <c r="E65" s="97" t="s">
        <v>134</v>
      </c>
      <c r="F65" s="115">
        <f>F66</f>
        <v>2244.6</v>
      </c>
      <c r="G65" s="157">
        <f t="shared" si="12"/>
        <v>0</v>
      </c>
      <c r="H65" s="220">
        <f t="shared" si="12"/>
        <v>2244.6</v>
      </c>
      <c r="I65" s="208"/>
    </row>
    <row r="66" spans="1:9" s="294" customFormat="1" x14ac:dyDescent="0.2">
      <c r="A66" s="35">
        <v>51</v>
      </c>
      <c r="B66" s="100" t="s">
        <v>49</v>
      </c>
      <c r="C66" s="97" t="s">
        <v>313</v>
      </c>
      <c r="D66" s="97" t="s">
        <v>315</v>
      </c>
      <c r="E66" s="97" t="s">
        <v>134</v>
      </c>
      <c r="F66" s="115">
        <v>2244.6</v>
      </c>
      <c r="G66" s="231"/>
      <c r="H66" s="222">
        <f>F66+G66</f>
        <v>2244.6</v>
      </c>
      <c r="I66" s="208"/>
    </row>
    <row r="67" spans="1:9" s="21" customFormat="1" ht="30" customHeight="1" x14ac:dyDescent="0.2">
      <c r="A67" s="35">
        <v>52</v>
      </c>
      <c r="B67" s="96" t="s">
        <v>156</v>
      </c>
      <c r="C67" s="98" t="s">
        <v>214</v>
      </c>
      <c r="D67" s="98"/>
      <c r="E67" s="98"/>
      <c r="F67" s="152">
        <f>F68+F102</f>
        <v>3665</v>
      </c>
      <c r="G67" s="160">
        <f>G68+G102</f>
        <v>1.5</v>
      </c>
      <c r="H67" s="223">
        <f>H68+H102</f>
        <v>3666.5</v>
      </c>
      <c r="I67" s="209"/>
    </row>
    <row r="68" spans="1:9" s="113" customFormat="1" x14ac:dyDescent="0.2">
      <c r="A68" s="35">
        <v>53</v>
      </c>
      <c r="B68" s="100" t="s">
        <v>157</v>
      </c>
      <c r="C68" s="97" t="s">
        <v>215</v>
      </c>
      <c r="D68" s="97"/>
      <c r="E68" s="97"/>
      <c r="F68" s="222">
        <f>F69+F74+F77+F80+F87+F90+F93+F96+F99</f>
        <v>3665</v>
      </c>
      <c r="G68" s="316">
        <f t="shared" ref="G68:H68" si="13">G69+G74+G77+G80+G87+G90+G93+G96+G99</f>
        <v>1.5</v>
      </c>
      <c r="H68" s="153">
        <f t="shared" si="13"/>
        <v>3666.5</v>
      </c>
      <c r="I68" s="305"/>
    </row>
    <row r="69" spans="1:9" ht="54" customHeight="1" x14ac:dyDescent="0.2">
      <c r="A69" s="35">
        <v>54</v>
      </c>
      <c r="B69" s="100" t="s">
        <v>174</v>
      </c>
      <c r="C69" s="97" t="s">
        <v>220</v>
      </c>
      <c r="D69" s="97" t="s">
        <v>117</v>
      </c>
      <c r="E69" s="97" t="s">
        <v>127</v>
      </c>
      <c r="F69" s="115">
        <f>F70+F72</f>
        <v>63.5</v>
      </c>
      <c r="G69" s="157">
        <f>G70+G72</f>
        <v>0</v>
      </c>
      <c r="H69" s="220">
        <f>H70+H72</f>
        <v>63.5</v>
      </c>
      <c r="I69" s="208"/>
    </row>
    <row r="70" spans="1:9" ht="51.75" customHeight="1" x14ac:dyDescent="0.2">
      <c r="A70" s="35">
        <v>55</v>
      </c>
      <c r="B70" s="100" t="s">
        <v>106</v>
      </c>
      <c r="C70" s="97" t="s">
        <v>220</v>
      </c>
      <c r="D70" s="97" t="s">
        <v>118</v>
      </c>
      <c r="E70" s="97" t="s">
        <v>127</v>
      </c>
      <c r="F70" s="115">
        <f>F71</f>
        <v>48.7</v>
      </c>
      <c r="G70" s="157">
        <f>G71</f>
        <v>0</v>
      </c>
      <c r="H70" s="220">
        <f>H71</f>
        <v>48.7</v>
      </c>
      <c r="I70" s="208"/>
    </row>
    <row r="71" spans="1:9" ht="25.5" customHeight="1" x14ac:dyDescent="0.2">
      <c r="A71" s="35">
        <v>56</v>
      </c>
      <c r="B71" s="100" t="s">
        <v>107</v>
      </c>
      <c r="C71" s="97" t="s">
        <v>220</v>
      </c>
      <c r="D71" s="97" t="s">
        <v>40</v>
      </c>
      <c r="E71" s="97" t="s">
        <v>127</v>
      </c>
      <c r="F71" s="115">
        <v>48.7</v>
      </c>
      <c r="G71" s="158"/>
      <c r="H71" s="217">
        <f>F71+G71</f>
        <v>48.7</v>
      </c>
      <c r="I71" s="208"/>
    </row>
    <row r="72" spans="1:9" ht="25.5" customHeight="1" x14ac:dyDescent="0.2">
      <c r="A72" s="35">
        <v>57</v>
      </c>
      <c r="B72" s="100" t="s">
        <v>110</v>
      </c>
      <c r="C72" s="97" t="s">
        <v>220</v>
      </c>
      <c r="D72" s="97" t="s">
        <v>122</v>
      </c>
      <c r="E72" s="97" t="s">
        <v>127</v>
      </c>
      <c r="F72" s="115">
        <f>F73</f>
        <v>14.8</v>
      </c>
      <c r="G72" s="157">
        <f>G73</f>
        <v>0</v>
      </c>
      <c r="H72" s="220">
        <f>H73</f>
        <v>14.8</v>
      </c>
      <c r="I72" s="208"/>
    </row>
    <row r="73" spans="1:9" s="113" customFormat="1" ht="25.5" customHeight="1" x14ac:dyDescent="0.2">
      <c r="A73" s="35">
        <v>58</v>
      </c>
      <c r="B73" s="100" t="s">
        <v>111</v>
      </c>
      <c r="C73" s="97" t="s">
        <v>220</v>
      </c>
      <c r="D73" s="97" t="s">
        <v>101</v>
      </c>
      <c r="E73" s="97" t="s">
        <v>127</v>
      </c>
      <c r="F73" s="115">
        <v>14.8</v>
      </c>
      <c r="G73" s="158"/>
      <c r="H73" s="221">
        <f>F73+G73</f>
        <v>14.8</v>
      </c>
      <c r="I73" s="210"/>
    </row>
    <row r="74" spans="1:9" ht="26.25" customHeight="1" x14ac:dyDescent="0.2">
      <c r="A74" s="35">
        <v>59</v>
      </c>
      <c r="B74" s="100" t="s">
        <v>160</v>
      </c>
      <c r="C74" s="97" t="s">
        <v>217</v>
      </c>
      <c r="D74" s="97" t="s">
        <v>117</v>
      </c>
      <c r="E74" s="97" t="s">
        <v>121</v>
      </c>
      <c r="F74" s="115">
        <f t="shared" ref="F74:H75" si="14">F75</f>
        <v>2.4</v>
      </c>
      <c r="G74" s="157">
        <f t="shared" si="14"/>
        <v>0.1</v>
      </c>
      <c r="H74" s="220">
        <f t="shared" si="14"/>
        <v>2.5</v>
      </c>
      <c r="I74" s="208"/>
    </row>
    <row r="75" spans="1:9" ht="24" customHeight="1" x14ac:dyDescent="0.2">
      <c r="A75" s="35">
        <v>60</v>
      </c>
      <c r="B75" s="100" t="s">
        <v>110</v>
      </c>
      <c r="C75" s="97" t="s">
        <v>217</v>
      </c>
      <c r="D75" s="97" t="s">
        <v>122</v>
      </c>
      <c r="E75" s="97" t="s">
        <v>121</v>
      </c>
      <c r="F75" s="115">
        <f t="shared" si="14"/>
        <v>2.4</v>
      </c>
      <c r="G75" s="157">
        <f t="shared" si="14"/>
        <v>0.1</v>
      </c>
      <c r="H75" s="220">
        <f t="shared" si="14"/>
        <v>2.5</v>
      </c>
      <c r="I75" s="208"/>
    </row>
    <row r="76" spans="1:9" ht="26.25" customHeight="1" x14ac:dyDescent="0.2">
      <c r="A76" s="35">
        <v>61</v>
      </c>
      <c r="B76" s="100" t="s">
        <v>111</v>
      </c>
      <c r="C76" s="97" t="s">
        <v>217</v>
      </c>
      <c r="D76" s="97" t="s">
        <v>101</v>
      </c>
      <c r="E76" s="97" t="s">
        <v>121</v>
      </c>
      <c r="F76" s="115">
        <v>2.4</v>
      </c>
      <c r="G76" s="159">
        <v>0.1</v>
      </c>
      <c r="H76" s="222">
        <f>F76+G76</f>
        <v>2.5</v>
      </c>
      <c r="I76" s="208"/>
    </row>
    <row r="77" spans="1:9" ht="26.25" customHeight="1" x14ac:dyDescent="0.2">
      <c r="A77" s="35">
        <v>62</v>
      </c>
      <c r="B77" s="100" t="s">
        <v>105</v>
      </c>
      <c r="C77" s="97" t="s">
        <v>216</v>
      </c>
      <c r="D77" s="97" t="s">
        <v>117</v>
      </c>
      <c r="E77" s="97" t="s">
        <v>120</v>
      </c>
      <c r="F77" s="115">
        <f t="shared" ref="F77:H78" si="15">F78</f>
        <v>584.20000000000005</v>
      </c>
      <c r="G77" s="157">
        <f t="shared" si="15"/>
        <v>0</v>
      </c>
      <c r="H77" s="220">
        <f t="shared" si="15"/>
        <v>584.20000000000005</v>
      </c>
      <c r="I77" s="208"/>
    </row>
    <row r="78" spans="1:9" ht="54.75" customHeight="1" x14ac:dyDescent="0.2">
      <c r="A78" s="35">
        <v>63</v>
      </c>
      <c r="B78" s="100" t="s">
        <v>106</v>
      </c>
      <c r="C78" s="97" t="s">
        <v>216</v>
      </c>
      <c r="D78" s="97" t="s">
        <v>118</v>
      </c>
      <c r="E78" s="97" t="s">
        <v>120</v>
      </c>
      <c r="F78" s="115">
        <f t="shared" si="15"/>
        <v>584.20000000000005</v>
      </c>
      <c r="G78" s="157">
        <f t="shared" si="15"/>
        <v>0</v>
      </c>
      <c r="H78" s="220">
        <f t="shared" si="15"/>
        <v>584.20000000000005</v>
      </c>
      <c r="I78" s="208"/>
    </row>
    <row r="79" spans="1:9" ht="24.75" customHeight="1" x14ac:dyDescent="0.2">
      <c r="A79" s="35">
        <v>64</v>
      </c>
      <c r="B79" s="100" t="s">
        <v>107</v>
      </c>
      <c r="C79" s="97" t="s">
        <v>216</v>
      </c>
      <c r="D79" s="97" t="s">
        <v>40</v>
      </c>
      <c r="E79" s="97" t="s">
        <v>120</v>
      </c>
      <c r="F79" s="115">
        <v>584.20000000000005</v>
      </c>
      <c r="G79" s="161"/>
      <c r="H79" s="221">
        <f>F79+G79</f>
        <v>584.20000000000005</v>
      </c>
      <c r="I79" s="208"/>
    </row>
    <row r="80" spans="1:9" ht="40.5" customHeight="1" x14ac:dyDescent="0.2">
      <c r="A80" s="35">
        <v>65</v>
      </c>
      <c r="B80" s="100" t="s">
        <v>105</v>
      </c>
      <c r="C80" s="97" t="s">
        <v>216</v>
      </c>
      <c r="D80" s="97"/>
      <c r="E80" s="97" t="s">
        <v>121</v>
      </c>
      <c r="F80" s="115">
        <f>F81+F83+F85</f>
        <v>2163.1</v>
      </c>
      <c r="G80" s="157">
        <f>G81+G83+G85</f>
        <v>0</v>
      </c>
      <c r="H80" s="101">
        <f>H81+H83+H85</f>
        <v>2163.1</v>
      </c>
      <c r="I80" s="208"/>
    </row>
    <row r="81" spans="1:9" ht="51.75" customHeight="1" x14ac:dyDescent="0.2">
      <c r="A81" s="35">
        <v>66</v>
      </c>
      <c r="B81" s="100" t="s">
        <v>106</v>
      </c>
      <c r="C81" s="97" t="s">
        <v>216</v>
      </c>
      <c r="D81" s="97" t="s">
        <v>118</v>
      </c>
      <c r="E81" s="97" t="s">
        <v>121</v>
      </c>
      <c r="F81" s="115">
        <f>F82</f>
        <v>1381.9</v>
      </c>
      <c r="G81" s="157">
        <f>G82</f>
        <v>0</v>
      </c>
      <c r="H81" s="220">
        <f>H82</f>
        <v>1381.9</v>
      </c>
      <c r="I81" s="208"/>
    </row>
    <row r="82" spans="1:9" ht="26.25" customHeight="1" x14ac:dyDescent="0.2">
      <c r="A82" s="35">
        <v>67</v>
      </c>
      <c r="B82" s="100" t="s">
        <v>107</v>
      </c>
      <c r="C82" s="97" t="s">
        <v>216</v>
      </c>
      <c r="D82" s="97" t="s">
        <v>40</v>
      </c>
      <c r="E82" s="97" t="s">
        <v>121</v>
      </c>
      <c r="F82" s="115">
        <v>1381.9</v>
      </c>
      <c r="G82" s="205"/>
      <c r="H82" s="221">
        <f>F82+G82</f>
        <v>1381.9</v>
      </c>
      <c r="I82" s="208"/>
    </row>
    <row r="83" spans="1:9" s="20" customFormat="1" ht="24.75" customHeight="1" x14ac:dyDescent="0.2">
      <c r="A83" s="35">
        <v>68</v>
      </c>
      <c r="B83" s="100" t="s">
        <v>110</v>
      </c>
      <c r="C83" s="97" t="s">
        <v>216</v>
      </c>
      <c r="D83" s="97" t="s">
        <v>122</v>
      </c>
      <c r="E83" s="97" t="s">
        <v>121</v>
      </c>
      <c r="F83" s="115">
        <f>F84</f>
        <v>780.5</v>
      </c>
      <c r="G83" s="157">
        <f>G84</f>
        <v>0</v>
      </c>
      <c r="H83" s="220">
        <f>H84</f>
        <v>780.5</v>
      </c>
      <c r="I83" s="211"/>
    </row>
    <row r="84" spans="1:9" ht="27" customHeight="1" x14ac:dyDescent="0.2">
      <c r="A84" s="35">
        <v>69</v>
      </c>
      <c r="B84" s="100" t="s">
        <v>111</v>
      </c>
      <c r="C84" s="97" t="s">
        <v>216</v>
      </c>
      <c r="D84" s="97" t="s">
        <v>101</v>
      </c>
      <c r="E84" s="97" t="s">
        <v>121</v>
      </c>
      <c r="F84" s="115">
        <v>780.5</v>
      </c>
      <c r="G84" s="235"/>
      <c r="H84" s="234">
        <f>F84+G84</f>
        <v>780.5</v>
      </c>
      <c r="I84" s="208"/>
    </row>
    <row r="85" spans="1:9" s="20" customFormat="1" ht="18" customHeight="1" x14ac:dyDescent="0.2">
      <c r="A85" s="35">
        <v>70</v>
      </c>
      <c r="B85" s="100" t="s">
        <v>112</v>
      </c>
      <c r="C85" s="97" t="s">
        <v>216</v>
      </c>
      <c r="D85" s="97" t="s">
        <v>123</v>
      </c>
      <c r="E85" s="97" t="s">
        <v>121</v>
      </c>
      <c r="F85" s="115">
        <f>F86</f>
        <v>0.7</v>
      </c>
      <c r="G85" s="157">
        <f>G86</f>
        <v>0</v>
      </c>
      <c r="H85" s="220">
        <f>H86</f>
        <v>0.7</v>
      </c>
      <c r="I85" s="211"/>
    </row>
    <row r="86" spans="1:9" ht="18" customHeight="1" x14ac:dyDescent="0.2">
      <c r="A86" s="35">
        <v>71</v>
      </c>
      <c r="B86" s="100" t="s">
        <v>240</v>
      </c>
      <c r="C86" s="97" t="s">
        <v>216</v>
      </c>
      <c r="D86" s="97" t="s">
        <v>238</v>
      </c>
      <c r="E86" s="97" t="s">
        <v>121</v>
      </c>
      <c r="F86" s="115">
        <v>0.7</v>
      </c>
      <c r="G86" s="306"/>
      <c r="H86" s="221">
        <f>F86+G86</f>
        <v>0.7</v>
      </c>
      <c r="I86" s="208"/>
    </row>
    <row r="87" spans="1:9" ht="27" customHeight="1" x14ac:dyDescent="0.2">
      <c r="A87" s="35">
        <v>72</v>
      </c>
      <c r="B87" s="100" t="s">
        <v>5</v>
      </c>
      <c r="C87" s="97" t="s">
        <v>218</v>
      </c>
      <c r="D87" s="97"/>
      <c r="E87" s="97" t="s">
        <v>121</v>
      </c>
      <c r="F87" s="115">
        <f t="shared" ref="F87:H88" si="16">F88</f>
        <v>738.9</v>
      </c>
      <c r="G87" s="157">
        <f t="shared" si="16"/>
        <v>0</v>
      </c>
      <c r="H87" s="220">
        <f t="shared" si="16"/>
        <v>738.9</v>
      </c>
      <c r="I87" s="208"/>
    </row>
    <row r="88" spans="1:9" ht="27" customHeight="1" x14ac:dyDescent="0.2">
      <c r="A88" s="35">
        <v>73</v>
      </c>
      <c r="B88" s="100" t="s">
        <v>5</v>
      </c>
      <c r="C88" s="97" t="s">
        <v>218</v>
      </c>
      <c r="D88" s="97" t="s">
        <v>118</v>
      </c>
      <c r="E88" s="97" t="s">
        <v>121</v>
      </c>
      <c r="F88" s="115">
        <f t="shared" si="16"/>
        <v>738.9</v>
      </c>
      <c r="G88" s="157">
        <f t="shared" si="16"/>
        <v>0</v>
      </c>
      <c r="H88" s="220">
        <f t="shared" si="16"/>
        <v>738.9</v>
      </c>
      <c r="I88" s="208"/>
    </row>
    <row r="89" spans="1:9" ht="27" customHeight="1" x14ac:dyDescent="0.2">
      <c r="A89" s="35">
        <v>74</v>
      </c>
      <c r="B89" s="100" t="s">
        <v>107</v>
      </c>
      <c r="C89" s="97" t="s">
        <v>218</v>
      </c>
      <c r="D89" s="97" t="s">
        <v>40</v>
      </c>
      <c r="E89" s="97" t="s">
        <v>121</v>
      </c>
      <c r="F89" s="115">
        <v>738.9</v>
      </c>
      <c r="G89" s="158"/>
      <c r="H89" s="221">
        <f>F89+G89</f>
        <v>738.9</v>
      </c>
      <c r="I89" s="208"/>
    </row>
    <row r="90" spans="1:9" ht="40.5" customHeight="1" x14ac:dyDescent="0.2">
      <c r="A90" s="35">
        <v>75</v>
      </c>
      <c r="B90" s="100" t="s">
        <v>161</v>
      </c>
      <c r="C90" s="97" t="s">
        <v>219</v>
      </c>
      <c r="D90" s="97"/>
      <c r="E90" s="97" t="s">
        <v>125</v>
      </c>
      <c r="F90" s="115">
        <f t="shared" ref="F90:H91" si="17">F91</f>
        <v>5</v>
      </c>
      <c r="G90" s="157">
        <f t="shared" si="17"/>
        <v>0</v>
      </c>
      <c r="H90" s="307">
        <f t="shared" si="17"/>
        <v>5</v>
      </c>
      <c r="I90" s="208"/>
    </row>
    <row r="91" spans="1:9" ht="17.25" customHeight="1" x14ac:dyDescent="0.2">
      <c r="A91" s="35">
        <v>76</v>
      </c>
      <c r="B91" s="100" t="s">
        <v>112</v>
      </c>
      <c r="C91" s="97" t="s">
        <v>219</v>
      </c>
      <c r="D91" s="97" t="s">
        <v>123</v>
      </c>
      <c r="E91" s="97" t="s">
        <v>125</v>
      </c>
      <c r="F91" s="115">
        <f t="shared" si="17"/>
        <v>5</v>
      </c>
      <c r="G91" s="157">
        <f t="shared" si="17"/>
        <v>0</v>
      </c>
      <c r="H91" s="307">
        <f t="shared" si="17"/>
        <v>5</v>
      </c>
      <c r="I91" s="208"/>
    </row>
    <row r="92" spans="1:9" x14ac:dyDescent="0.2">
      <c r="A92" s="35">
        <v>77</v>
      </c>
      <c r="B92" s="100" t="s">
        <v>113</v>
      </c>
      <c r="C92" s="97" t="s">
        <v>219</v>
      </c>
      <c r="D92" s="119" t="s">
        <v>124</v>
      </c>
      <c r="E92" s="119" t="s">
        <v>125</v>
      </c>
      <c r="F92" s="308">
        <v>5</v>
      </c>
      <c r="G92" s="205"/>
      <c r="H92" s="309">
        <f>F92+G92</f>
        <v>5</v>
      </c>
      <c r="I92" s="208"/>
    </row>
    <row r="93" spans="1:9" s="310" customFormat="1" ht="69" customHeight="1" x14ac:dyDescent="0.2">
      <c r="A93" s="35">
        <v>78</v>
      </c>
      <c r="B93" s="100" t="s">
        <v>348</v>
      </c>
      <c r="C93" s="97" t="s">
        <v>350</v>
      </c>
      <c r="D93" s="97"/>
      <c r="E93" s="97" t="s">
        <v>347</v>
      </c>
      <c r="F93" s="115">
        <f>F94</f>
        <v>0</v>
      </c>
      <c r="G93" s="157">
        <f t="shared" ref="G93:H97" si="18">G94</f>
        <v>0.7</v>
      </c>
      <c r="H93" s="220">
        <f t="shared" si="18"/>
        <v>0.7</v>
      </c>
      <c r="I93" s="208"/>
    </row>
    <row r="94" spans="1:9" s="310" customFormat="1" ht="17.25" customHeight="1" x14ac:dyDescent="0.2">
      <c r="A94" s="35">
        <v>79</v>
      </c>
      <c r="B94" s="100" t="s">
        <v>110</v>
      </c>
      <c r="C94" s="97" t="s">
        <v>350</v>
      </c>
      <c r="D94" s="97" t="s">
        <v>122</v>
      </c>
      <c r="E94" s="97" t="s">
        <v>347</v>
      </c>
      <c r="F94" s="115">
        <f>F95</f>
        <v>0</v>
      </c>
      <c r="G94" s="157">
        <f t="shared" si="18"/>
        <v>0.7</v>
      </c>
      <c r="H94" s="220">
        <f t="shared" si="18"/>
        <v>0.7</v>
      </c>
      <c r="I94" s="208"/>
    </row>
    <row r="95" spans="1:9" s="310" customFormat="1" ht="25.5" x14ac:dyDescent="0.2">
      <c r="A95" s="35">
        <v>80</v>
      </c>
      <c r="B95" s="100" t="s">
        <v>111</v>
      </c>
      <c r="C95" s="97" t="s">
        <v>350</v>
      </c>
      <c r="D95" s="97" t="s">
        <v>101</v>
      </c>
      <c r="E95" s="97" t="s">
        <v>347</v>
      </c>
      <c r="F95" s="115"/>
      <c r="G95" s="304">
        <v>0.7</v>
      </c>
      <c r="H95" s="315">
        <f>F95+G95</f>
        <v>0.7</v>
      </c>
      <c r="I95" s="208"/>
    </row>
    <row r="96" spans="1:9" s="310" customFormat="1" ht="69" customHeight="1" x14ac:dyDescent="0.2">
      <c r="A96" s="35">
        <v>81</v>
      </c>
      <c r="B96" s="100" t="s">
        <v>349</v>
      </c>
      <c r="C96" s="97" t="s">
        <v>351</v>
      </c>
      <c r="D96" s="97"/>
      <c r="E96" s="97" t="s">
        <v>347</v>
      </c>
      <c r="F96" s="115">
        <f>F97</f>
        <v>0</v>
      </c>
      <c r="G96" s="157">
        <f t="shared" si="18"/>
        <v>0.7</v>
      </c>
      <c r="H96" s="220">
        <f t="shared" si="18"/>
        <v>0.7</v>
      </c>
      <c r="I96" s="208"/>
    </row>
    <row r="97" spans="1:10" s="310" customFormat="1" ht="17.25" customHeight="1" x14ac:dyDescent="0.2">
      <c r="A97" s="35">
        <v>82</v>
      </c>
      <c r="B97" s="100" t="s">
        <v>110</v>
      </c>
      <c r="C97" s="97" t="s">
        <v>351</v>
      </c>
      <c r="D97" s="97" t="s">
        <v>122</v>
      </c>
      <c r="E97" s="97" t="s">
        <v>347</v>
      </c>
      <c r="F97" s="115">
        <f>F98</f>
        <v>0</v>
      </c>
      <c r="G97" s="157">
        <f t="shared" si="18"/>
        <v>0.7</v>
      </c>
      <c r="H97" s="220">
        <f t="shared" si="18"/>
        <v>0.7</v>
      </c>
      <c r="I97" s="208"/>
    </row>
    <row r="98" spans="1:10" s="310" customFormat="1" ht="25.5" x14ac:dyDescent="0.2">
      <c r="A98" s="35">
        <v>83</v>
      </c>
      <c r="B98" s="100" t="s">
        <v>111</v>
      </c>
      <c r="C98" s="97" t="s">
        <v>351</v>
      </c>
      <c r="D98" s="97" t="s">
        <v>101</v>
      </c>
      <c r="E98" s="97" t="s">
        <v>347</v>
      </c>
      <c r="F98" s="115"/>
      <c r="G98" s="304">
        <v>0.7</v>
      </c>
      <c r="H98" s="315">
        <f>F98+G98</f>
        <v>0.7</v>
      </c>
      <c r="I98" s="208"/>
    </row>
    <row r="99" spans="1:10" s="300" customFormat="1" ht="51" x14ac:dyDescent="0.2">
      <c r="A99" s="35">
        <v>84</v>
      </c>
      <c r="B99" s="195" t="s">
        <v>339</v>
      </c>
      <c r="C99" s="97" t="s">
        <v>341</v>
      </c>
      <c r="D99" s="97"/>
      <c r="E99" s="197" t="s">
        <v>121</v>
      </c>
      <c r="F99" s="201">
        <f t="shared" ref="F99:H100" si="19">F100</f>
        <v>107.9</v>
      </c>
      <c r="G99" s="157">
        <f t="shared" si="19"/>
        <v>0</v>
      </c>
      <c r="H99" s="220">
        <f t="shared" si="19"/>
        <v>107.9</v>
      </c>
      <c r="I99" s="208"/>
      <c r="J99" s="310"/>
    </row>
    <row r="100" spans="1:10" s="300" customFormat="1" ht="63.75" x14ac:dyDescent="0.2">
      <c r="A100" s="35">
        <v>85</v>
      </c>
      <c r="B100" s="100" t="s">
        <v>340</v>
      </c>
      <c r="C100" s="97" t="s">
        <v>341</v>
      </c>
      <c r="D100" s="97" t="s">
        <v>118</v>
      </c>
      <c r="E100" s="97" t="s">
        <v>121</v>
      </c>
      <c r="F100" s="142">
        <f t="shared" si="19"/>
        <v>107.9</v>
      </c>
      <c r="G100" s="202">
        <f t="shared" si="19"/>
        <v>0</v>
      </c>
      <c r="H100" s="224">
        <f t="shared" si="19"/>
        <v>107.9</v>
      </c>
      <c r="I100" s="208"/>
    </row>
    <row r="101" spans="1:10" s="300" customFormat="1" ht="26.25" thickBot="1" x14ac:dyDescent="0.25">
      <c r="A101" s="35">
        <v>86</v>
      </c>
      <c r="B101" s="100" t="s">
        <v>107</v>
      </c>
      <c r="C101" s="97" t="s">
        <v>341</v>
      </c>
      <c r="D101" s="97" t="s">
        <v>40</v>
      </c>
      <c r="E101" s="97" t="s">
        <v>121</v>
      </c>
      <c r="F101" s="101">
        <v>107.9</v>
      </c>
      <c r="G101" s="304"/>
      <c r="H101" s="221">
        <f>F101+G101</f>
        <v>107.9</v>
      </c>
      <c r="I101" s="297" t="s">
        <v>327</v>
      </c>
    </row>
    <row r="102" spans="1:10" s="194" customFormat="1" hidden="1" x14ac:dyDescent="0.2">
      <c r="A102" s="35">
        <v>100</v>
      </c>
      <c r="B102" s="206" t="s">
        <v>280</v>
      </c>
      <c r="C102" s="207" t="s">
        <v>282</v>
      </c>
      <c r="D102" s="207"/>
      <c r="E102" s="207" t="s">
        <v>121</v>
      </c>
      <c r="F102" s="116">
        <f t="shared" ref="F102:H104" si="20">F103</f>
        <v>0</v>
      </c>
      <c r="G102" s="202">
        <f t="shared" si="20"/>
        <v>0</v>
      </c>
      <c r="H102" s="101">
        <f t="shared" si="20"/>
        <v>0</v>
      </c>
      <c r="I102" s="208"/>
      <c r="J102" s="286"/>
    </row>
    <row r="103" spans="1:10" s="194" customFormat="1" ht="63.75" hidden="1" x14ac:dyDescent="0.2">
      <c r="A103" s="35">
        <v>101</v>
      </c>
      <c r="B103" s="195" t="s">
        <v>281</v>
      </c>
      <c r="C103" s="97" t="s">
        <v>283</v>
      </c>
      <c r="D103" s="97"/>
      <c r="E103" s="197" t="s">
        <v>121</v>
      </c>
      <c r="F103" s="201">
        <f t="shared" si="20"/>
        <v>0</v>
      </c>
      <c r="G103" s="157">
        <f t="shared" si="20"/>
        <v>0</v>
      </c>
      <c r="H103" s="220">
        <f t="shared" si="20"/>
        <v>0</v>
      </c>
      <c r="I103" s="208"/>
      <c r="J103" s="286"/>
    </row>
    <row r="104" spans="1:10" s="194" customFormat="1" ht="51" hidden="1" x14ac:dyDescent="0.2">
      <c r="A104" s="35">
        <v>102</v>
      </c>
      <c r="B104" s="100" t="s">
        <v>5</v>
      </c>
      <c r="C104" s="97" t="s">
        <v>283</v>
      </c>
      <c r="D104" s="97" t="s">
        <v>118</v>
      </c>
      <c r="E104" s="97" t="s">
        <v>121</v>
      </c>
      <c r="F104" s="142">
        <f t="shared" si="20"/>
        <v>0</v>
      </c>
      <c r="G104" s="202">
        <f t="shared" si="20"/>
        <v>0</v>
      </c>
      <c r="H104" s="224">
        <f t="shared" si="20"/>
        <v>0</v>
      </c>
      <c r="I104" s="208"/>
      <c r="J104" s="286"/>
    </row>
    <row r="105" spans="1:10" s="194" customFormat="1" ht="26.25" hidden="1" thickBot="1" x14ac:dyDescent="0.25">
      <c r="A105" s="35">
        <v>103</v>
      </c>
      <c r="B105" s="199" t="s">
        <v>107</v>
      </c>
      <c r="C105" s="200" t="s">
        <v>283</v>
      </c>
      <c r="D105" s="198" t="s">
        <v>40</v>
      </c>
      <c r="E105" s="198" t="s">
        <v>121</v>
      </c>
      <c r="F105" s="204"/>
      <c r="G105" s="203"/>
      <c r="H105" s="221">
        <f>F105+G105</f>
        <v>0</v>
      </c>
      <c r="I105" s="208"/>
      <c r="J105" s="286"/>
    </row>
    <row r="106" spans="1:10" ht="13.5" thickBot="1" x14ac:dyDescent="0.25">
      <c r="A106" s="388" t="s">
        <v>80</v>
      </c>
      <c r="B106" s="389"/>
      <c r="C106" s="389"/>
      <c r="D106" s="389"/>
      <c r="E106" s="405"/>
      <c r="F106" s="154">
        <f>F67+F62+F16</f>
        <v>7664.1</v>
      </c>
      <c r="G106" s="162">
        <f>G67+G62+G16</f>
        <v>68.599999999999994</v>
      </c>
      <c r="H106" s="225">
        <f>H67+H62+H16</f>
        <v>7732.7000000000007</v>
      </c>
      <c r="I106" s="208"/>
    </row>
    <row r="107" spans="1:10" x14ac:dyDescent="0.2">
      <c r="A107" s="17"/>
      <c r="B107" s="17"/>
      <c r="C107" s="18"/>
      <c r="E107" s="17"/>
      <c r="F107" s="276">
        <f>'прил 9 ВЕДОМ'!G139</f>
        <v>7664.1</v>
      </c>
      <c r="G107" s="63">
        <f>'прил 9 ВЕДОМ'!H139</f>
        <v>68.599999999999994</v>
      </c>
      <c r="H107" s="63">
        <f>'прил 9 ВЕДОМ'!I139</f>
        <v>7732.7000000000007</v>
      </c>
    </row>
    <row r="108" spans="1:10" x14ac:dyDescent="0.2">
      <c r="A108" s="17"/>
      <c r="B108" s="17"/>
      <c r="C108" s="18"/>
      <c r="E108" s="17"/>
      <c r="F108" s="16">
        <f>F107-F106</f>
        <v>0</v>
      </c>
      <c r="G108" s="16">
        <f>G107-G106</f>
        <v>0</v>
      </c>
      <c r="H108" s="16">
        <f>H107-H106</f>
        <v>0</v>
      </c>
    </row>
    <row r="109" spans="1:10" x14ac:dyDescent="0.2">
      <c r="A109" s="17"/>
      <c r="B109" s="17"/>
      <c r="C109" s="18"/>
      <c r="E109" s="17"/>
    </row>
    <row r="110" spans="1:10" x14ac:dyDescent="0.2">
      <c r="A110" s="17"/>
      <c r="B110" s="17"/>
      <c r="C110" s="18"/>
      <c r="E110" s="17"/>
    </row>
    <row r="111" spans="1:10" x14ac:dyDescent="0.2">
      <c r="A111" s="17"/>
      <c r="B111" s="17"/>
      <c r="C111" s="18"/>
      <c r="E111" s="17"/>
    </row>
    <row r="112" spans="1:10" x14ac:dyDescent="0.2">
      <c r="A112" s="17"/>
      <c r="B112" s="17"/>
      <c r="C112" s="18"/>
      <c r="E112" s="17"/>
    </row>
    <row r="113" spans="1:8" x14ac:dyDescent="0.2">
      <c r="A113" s="17"/>
      <c r="B113" s="17"/>
      <c r="C113" s="18"/>
      <c r="E113" s="17"/>
    </row>
    <row r="114" spans="1:8" x14ac:dyDescent="0.2">
      <c r="A114" s="17"/>
      <c r="B114" s="17"/>
      <c r="C114" s="18"/>
      <c r="E114" s="17"/>
    </row>
    <row r="115" spans="1:8" x14ac:dyDescent="0.2">
      <c r="A115" s="17"/>
      <c r="B115" s="17"/>
      <c r="C115" s="18"/>
      <c r="E115" s="17"/>
    </row>
    <row r="116" spans="1:8" x14ac:dyDescent="0.2">
      <c r="A116" s="17"/>
      <c r="B116" s="17"/>
      <c r="C116" s="18"/>
      <c r="E116" s="17"/>
    </row>
    <row r="117" spans="1:8" x14ac:dyDescent="0.2">
      <c r="A117" s="17"/>
      <c r="B117" s="17"/>
      <c r="C117" s="18"/>
      <c r="E117" s="17"/>
    </row>
    <row r="118" spans="1:8" s="16" customFormat="1" x14ac:dyDescent="0.2">
      <c r="A118" s="17"/>
      <c r="B118" s="17"/>
      <c r="C118" s="18"/>
      <c r="E118" s="17"/>
      <c r="F118" s="88"/>
      <c r="G118" s="88"/>
      <c r="H118" s="88"/>
    </row>
    <row r="119" spans="1:8" s="16" customFormat="1" x14ac:dyDescent="0.2">
      <c r="A119" s="17"/>
      <c r="B119" s="17"/>
      <c r="C119" s="18"/>
      <c r="E119" s="17"/>
      <c r="F119" s="88"/>
      <c r="G119" s="88"/>
      <c r="H119" s="88"/>
    </row>
    <row r="120" spans="1:8" s="16" customFormat="1" x14ac:dyDescent="0.2">
      <c r="A120" s="17"/>
      <c r="B120" s="17"/>
      <c r="C120" s="18"/>
      <c r="E120" s="17"/>
      <c r="F120" s="88"/>
      <c r="G120" s="88"/>
      <c r="H120" s="88"/>
    </row>
    <row r="121" spans="1:8" s="16" customFormat="1" x14ac:dyDescent="0.2">
      <c r="A121" s="17"/>
      <c r="B121" s="17"/>
      <c r="C121" s="18"/>
      <c r="E121" s="17"/>
      <c r="F121" s="88"/>
      <c r="G121" s="88"/>
      <c r="H121" s="88"/>
    </row>
    <row r="122" spans="1:8" s="16" customFormat="1" x14ac:dyDescent="0.2">
      <c r="A122" s="17"/>
      <c r="B122" s="17"/>
      <c r="C122" s="18"/>
      <c r="E122" s="17"/>
      <c r="F122" s="88"/>
      <c r="G122" s="88"/>
      <c r="H122" s="88"/>
    </row>
    <row r="123" spans="1:8" s="16" customFormat="1" x14ac:dyDescent="0.2">
      <c r="A123" s="17"/>
      <c r="B123" s="17"/>
      <c r="C123" s="18"/>
      <c r="E123" s="17"/>
      <c r="F123" s="88"/>
      <c r="G123" s="88"/>
      <c r="H123" s="88"/>
    </row>
    <row r="124" spans="1:8" s="16" customFormat="1" x14ac:dyDescent="0.2">
      <c r="A124" s="17"/>
      <c r="B124" s="17"/>
      <c r="C124" s="18"/>
      <c r="E124" s="17"/>
      <c r="F124" s="88"/>
      <c r="G124" s="88"/>
      <c r="H124" s="88"/>
    </row>
    <row r="125" spans="1:8" s="16" customFormat="1" x14ac:dyDescent="0.2">
      <c r="A125" s="17"/>
      <c r="B125" s="17"/>
      <c r="C125" s="18"/>
      <c r="E125" s="17"/>
      <c r="F125" s="88"/>
      <c r="G125" s="88"/>
      <c r="H125" s="88"/>
    </row>
    <row r="126" spans="1:8" s="16" customFormat="1" x14ac:dyDescent="0.2">
      <c r="A126" s="17"/>
      <c r="B126" s="17"/>
      <c r="C126" s="18"/>
      <c r="E126" s="17"/>
      <c r="F126" s="88"/>
      <c r="G126" s="88"/>
      <c r="H126" s="88"/>
    </row>
    <row r="127" spans="1:8" s="16" customFormat="1" x14ac:dyDescent="0.2">
      <c r="A127" s="17"/>
      <c r="B127" s="17"/>
      <c r="C127" s="18"/>
      <c r="E127" s="17"/>
      <c r="F127" s="88"/>
      <c r="G127" s="88"/>
      <c r="H127" s="88"/>
    </row>
    <row r="128" spans="1:8" s="16" customFormat="1" x14ac:dyDescent="0.2">
      <c r="A128" s="17"/>
      <c r="B128" s="17"/>
      <c r="C128" s="18"/>
      <c r="E128" s="17"/>
      <c r="F128" s="88"/>
      <c r="G128" s="88"/>
      <c r="H128" s="88"/>
    </row>
    <row r="129" spans="1:8" s="16" customFormat="1" x14ac:dyDescent="0.2">
      <c r="A129" s="17"/>
      <c r="B129" s="17"/>
      <c r="C129" s="18"/>
      <c r="E129" s="17"/>
      <c r="F129" s="88"/>
      <c r="G129" s="88"/>
      <c r="H129" s="88"/>
    </row>
    <row r="130" spans="1:8" s="16" customFormat="1" x14ac:dyDescent="0.2">
      <c r="A130" s="17"/>
      <c r="B130" s="17"/>
      <c r="C130" s="18"/>
      <c r="E130" s="17"/>
      <c r="F130" s="88"/>
      <c r="G130" s="88"/>
      <c r="H130" s="88"/>
    </row>
    <row r="131" spans="1:8" s="16" customFormat="1" x14ac:dyDescent="0.2">
      <c r="A131" s="17"/>
      <c r="B131" s="17"/>
      <c r="C131" s="18"/>
      <c r="E131" s="17"/>
      <c r="F131" s="88"/>
      <c r="G131" s="88"/>
      <c r="H131" s="88"/>
    </row>
    <row r="132" spans="1:8" s="16" customFormat="1" x14ac:dyDescent="0.2">
      <c r="A132" s="17"/>
      <c r="B132" s="17"/>
      <c r="C132" s="18"/>
      <c r="E132" s="17"/>
      <c r="F132" s="88"/>
      <c r="G132" s="88"/>
      <c r="H132" s="88"/>
    </row>
    <row r="133" spans="1:8" s="16" customFormat="1" x14ac:dyDescent="0.2">
      <c r="A133" s="17"/>
      <c r="B133" s="17"/>
      <c r="C133" s="18"/>
      <c r="E133" s="17"/>
      <c r="F133" s="88"/>
      <c r="G133" s="88"/>
      <c r="H133" s="88"/>
    </row>
    <row r="134" spans="1:8" s="16" customFormat="1" x14ac:dyDescent="0.2">
      <c r="A134" s="17"/>
      <c r="B134" s="17"/>
      <c r="C134" s="18"/>
      <c r="E134" s="17"/>
      <c r="F134" s="88"/>
      <c r="G134" s="88"/>
      <c r="H134" s="88"/>
    </row>
    <row r="135" spans="1:8" s="16" customFormat="1" x14ac:dyDescent="0.2">
      <c r="A135" s="17"/>
      <c r="B135" s="17"/>
      <c r="C135" s="18"/>
      <c r="E135" s="17"/>
      <c r="F135" s="88"/>
      <c r="G135" s="88"/>
      <c r="H135" s="88"/>
    </row>
    <row r="136" spans="1:8" s="16" customFormat="1" x14ac:dyDescent="0.2">
      <c r="A136" s="17"/>
      <c r="B136" s="17"/>
      <c r="C136" s="18"/>
      <c r="E136" s="17"/>
      <c r="F136" s="88"/>
      <c r="G136" s="88"/>
      <c r="H136" s="88"/>
    </row>
    <row r="137" spans="1:8" s="16" customFormat="1" x14ac:dyDescent="0.2">
      <c r="A137" s="17"/>
      <c r="B137" s="17"/>
      <c r="C137" s="18"/>
      <c r="E137" s="17"/>
      <c r="F137" s="88"/>
      <c r="G137" s="88"/>
      <c r="H137" s="88"/>
    </row>
    <row r="138" spans="1:8" s="16" customFormat="1" x14ac:dyDescent="0.2">
      <c r="A138" s="17"/>
      <c r="B138" s="17"/>
      <c r="C138" s="18"/>
      <c r="E138" s="17"/>
      <c r="F138" s="88"/>
      <c r="G138" s="88"/>
      <c r="H138" s="88"/>
    </row>
    <row r="139" spans="1:8" s="16" customFormat="1" x14ac:dyDescent="0.2">
      <c r="A139" s="17"/>
      <c r="B139" s="17"/>
      <c r="C139" s="18"/>
      <c r="E139" s="17"/>
      <c r="F139" s="88"/>
      <c r="G139" s="88"/>
      <c r="H139" s="88"/>
    </row>
    <row r="140" spans="1:8" s="16" customFormat="1" x14ac:dyDescent="0.2">
      <c r="A140" s="17"/>
      <c r="B140" s="17"/>
      <c r="C140" s="18"/>
      <c r="E140" s="17"/>
      <c r="F140" s="88"/>
      <c r="G140" s="88"/>
      <c r="H140" s="88"/>
    </row>
    <row r="141" spans="1:8" s="16" customFormat="1" x14ac:dyDescent="0.2">
      <c r="A141" s="17"/>
      <c r="B141" s="17"/>
      <c r="C141" s="18"/>
      <c r="E141" s="17"/>
      <c r="F141" s="88"/>
      <c r="G141" s="88"/>
      <c r="H141" s="88"/>
    </row>
    <row r="142" spans="1:8" s="16" customFormat="1" x14ac:dyDescent="0.2">
      <c r="A142" s="17"/>
      <c r="B142" s="17"/>
      <c r="C142" s="18"/>
      <c r="E142" s="17"/>
      <c r="F142" s="88"/>
      <c r="G142" s="88"/>
      <c r="H142" s="88"/>
    </row>
    <row r="143" spans="1:8" s="16" customFormat="1" x14ac:dyDescent="0.2">
      <c r="A143" s="17"/>
      <c r="B143" s="17"/>
      <c r="C143" s="18"/>
      <c r="E143" s="17"/>
      <c r="F143" s="88"/>
      <c r="G143" s="88"/>
      <c r="H143" s="88"/>
    </row>
    <row r="144" spans="1:8" s="16" customFormat="1" x14ac:dyDescent="0.2">
      <c r="A144" s="17"/>
      <c r="B144" s="17"/>
      <c r="C144" s="18"/>
      <c r="E144" s="17"/>
      <c r="F144" s="88"/>
      <c r="G144" s="88"/>
      <c r="H144" s="88"/>
    </row>
    <row r="145" spans="1:8" s="16" customFormat="1" x14ac:dyDescent="0.2">
      <c r="A145" s="17"/>
      <c r="B145" s="17"/>
      <c r="C145" s="18"/>
      <c r="E145" s="17"/>
      <c r="F145" s="88"/>
      <c r="G145" s="88"/>
      <c r="H145" s="88"/>
    </row>
    <row r="146" spans="1:8" s="16" customFormat="1" x14ac:dyDescent="0.2">
      <c r="A146" s="17"/>
      <c r="B146" s="17"/>
      <c r="C146" s="18"/>
      <c r="E146" s="17"/>
      <c r="F146" s="88"/>
      <c r="G146" s="88"/>
      <c r="H146" s="88"/>
    </row>
    <row r="147" spans="1:8" s="16" customFormat="1" x14ac:dyDescent="0.2">
      <c r="A147" s="17"/>
      <c r="B147" s="17"/>
      <c r="C147" s="18"/>
      <c r="E147" s="17"/>
      <c r="F147" s="88"/>
      <c r="G147" s="88"/>
      <c r="H147" s="88"/>
    </row>
    <row r="148" spans="1:8" s="16" customFormat="1" x14ac:dyDescent="0.2">
      <c r="A148" s="17"/>
      <c r="B148" s="17"/>
      <c r="C148" s="18"/>
      <c r="E148" s="17"/>
      <c r="F148" s="88"/>
      <c r="G148" s="88"/>
      <c r="H148" s="88"/>
    </row>
    <row r="149" spans="1:8" s="16" customFormat="1" x14ac:dyDescent="0.2">
      <c r="A149" s="17"/>
      <c r="B149" s="17"/>
      <c r="C149" s="18"/>
      <c r="E149" s="17"/>
      <c r="F149" s="88"/>
      <c r="G149" s="88"/>
      <c r="H149" s="88"/>
    </row>
    <row r="150" spans="1:8" s="16" customFormat="1" x14ac:dyDescent="0.2">
      <c r="A150" s="17"/>
      <c r="B150" s="17"/>
      <c r="C150" s="18"/>
      <c r="E150" s="17"/>
      <c r="F150" s="88"/>
      <c r="G150" s="88"/>
      <c r="H150" s="88"/>
    </row>
    <row r="151" spans="1:8" s="16" customFormat="1" x14ac:dyDescent="0.2">
      <c r="A151" s="17"/>
      <c r="B151" s="17"/>
      <c r="C151" s="18"/>
      <c r="E151" s="17"/>
      <c r="F151" s="88"/>
      <c r="G151" s="88"/>
      <c r="H151" s="88"/>
    </row>
    <row r="152" spans="1:8" s="16" customFormat="1" x14ac:dyDescent="0.2">
      <c r="A152" s="17"/>
      <c r="B152" s="17"/>
      <c r="C152" s="18"/>
      <c r="E152" s="17"/>
      <c r="F152" s="88"/>
      <c r="G152" s="88"/>
      <c r="H152" s="88"/>
    </row>
    <row r="153" spans="1:8" s="16" customFormat="1" x14ac:dyDescent="0.2">
      <c r="A153" s="17"/>
      <c r="B153" s="17"/>
      <c r="C153" s="18"/>
      <c r="E153" s="17"/>
      <c r="F153" s="88"/>
      <c r="G153" s="88"/>
      <c r="H153" s="88"/>
    </row>
    <row r="154" spans="1:8" s="16" customFormat="1" x14ac:dyDescent="0.2">
      <c r="A154" s="17"/>
      <c r="B154" s="17"/>
      <c r="C154" s="18"/>
      <c r="E154" s="17"/>
      <c r="F154" s="88"/>
      <c r="G154" s="88"/>
      <c r="H154" s="88"/>
    </row>
    <row r="155" spans="1:8" s="16" customFormat="1" x14ac:dyDescent="0.2">
      <c r="A155" s="17"/>
      <c r="B155" s="17"/>
      <c r="C155" s="18"/>
      <c r="E155" s="17"/>
      <c r="F155" s="88"/>
      <c r="G155" s="88"/>
      <c r="H155" s="88"/>
    </row>
    <row r="156" spans="1:8" s="16" customFormat="1" x14ac:dyDescent="0.2">
      <c r="A156" s="17"/>
      <c r="B156" s="17"/>
      <c r="C156" s="18"/>
      <c r="E156" s="17"/>
      <c r="F156" s="88"/>
      <c r="G156" s="88"/>
      <c r="H156" s="88"/>
    </row>
    <row r="157" spans="1:8" s="16" customFormat="1" x14ac:dyDescent="0.2">
      <c r="A157" s="17"/>
      <c r="B157" s="17"/>
      <c r="C157" s="18"/>
      <c r="E157" s="17"/>
      <c r="F157" s="88"/>
      <c r="G157" s="88"/>
      <c r="H157" s="88"/>
    </row>
    <row r="158" spans="1:8" s="16" customFormat="1" x14ac:dyDescent="0.2">
      <c r="A158" s="17"/>
      <c r="B158" s="17"/>
      <c r="C158" s="18"/>
      <c r="E158" s="17"/>
      <c r="F158" s="88"/>
      <c r="G158" s="88"/>
      <c r="H158" s="88"/>
    </row>
    <row r="159" spans="1:8" s="16" customFormat="1" x14ac:dyDescent="0.2">
      <c r="A159" s="17"/>
      <c r="B159" s="17"/>
      <c r="C159" s="18"/>
      <c r="E159" s="17"/>
      <c r="F159" s="88"/>
      <c r="G159" s="88"/>
      <c r="H159" s="88"/>
    </row>
    <row r="160" spans="1:8" s="16" customFormat="1" x14ac:dyDescent="0.2">
      <c r="A160" s="17"/>
      <c r="B160" s="17"/>
      <c r="C160" s="18"/>
      <c r="E160" s="17"/>
      <c r="F160" s="88"/>
      <c r="G160" s="88"/>
      <c r="H160" s="88"/>
    </row>
    <row r="161" spans="1:8" s="16" customFormat="1" x14ac:dyDescent="0.2">
      <c r="A161" s="17"/>
      <c r="B161" s="17"/>
      <c r="C161" s="18"/>
      <c r="E161" s="17"/>
      <c r="F161" s="88"/>
      <c r="G161" s="88"/>
      <c r="H161" s="88"/>
    </row>
    <row r="162" spans="1:8" s="16" customFormat="1" x14ac:dyDescent="0.2">
      <c r="A162" s="17"/>
      <c r="B162" s="17"/>
      <c r="C162" s="18"/>
      <c r="E162" s="17"/>
      <c r="F162" s="88"/>
      <c r="G162" s="88"/>
      <c r="H162" s="88"/>
    </row>
    <row r="163" spans="1:8" s="16" customFormat="1" x14ac:dyDescent="0.2">
      <c r="A163" s="17"/>
      <c r="B163" s="17"/>
      <c r="C163" s="18"/>
      <c r="E163" s="17"/>
      <c r="F163" s="88"/>
      <c r="G163" s="88"/>
      <c r="H163" s="88"/>
    </row>
    <row r="164" spans="1:8" s="16" customFormat="1" x14ac:dyDescent="0.2">
      <c r="A164" s="17"/>
      <c r="B164" s="17"/>
      <c r="C164" s="18"/>
      <c r="E164" s="17"/>
      <c r="F164" s="88"/>
      <c r="G164" s="88"/>
      <c r="H164" s="88"/>
    </row>
    <row r="165" spans="1:8" s="16" customFormat="1" x14ac:dyDescent="0.2">
      <c r="A165" s="17"/>
      <c r="B165" s="17"/>
      <c r="C165" s="18"/>
      <c r="E165" s="17"/>
      <c r="F165" s="88"/>
      <c r="G165" s="88"/>
      <c r="H165" s="88"/>
    </row>
    <row r="166" spans="1:8" s="16" customFormat="1" x14ac:dyDescent="0.2">
      <c r="A166" s="17"/>
      <c r="B166" s="17"/>
      <c r="C166" s="18"/>
      <c r="E166" s="17"/>
      <c r="F166" s="88"/>
      <c r="G166" s="88"/>
      <c r="H166" s="88"/>
    </row>
    <row r="167" spans="1:8" s="16" customFormat="1" x14ac:dyDescent="0.2">
      <c r="A167" s="17"/>
      <c r="B167" s="17"/>
      <c r="C167" s="18"/>
      <c r="E167" s="17"/>
      <c r="F167" s="88"/>
      <c r="G167" s="88"/>
      <c r="H167" s="88"/>
    </row>
    <row r="168" spans="1:8" s="16" customFormat="1" x14ac:dyDescent="0.2">
      <c r="A168" s="17"/>
      <c r="B168" s="17"/>
      <c r="C168" s="18"/>
      <c r="E168" s="17"/>
      <c r="F168" s="88"/>
      <c r="G168" s="88"/>
      <c r="H168" s="88"/>
    </row>
    <row r="169" spans="1:8" s="16" customFormat="1" x14ac:dyDescent="0.2">
      <c r="A169" s="17"/>
      <c r="B169" s="17"/>
      <c r="C169" s="18"/>
      <c r="E169" s="17"/>
      <c r="F169" s="88"/>
      <c r="G169" s="88"/>
      <c r="H169" s="88"/>
    </row>
    <row r="170" spans="1:8" s="16" customFormat="1" x14ac:dyDescent="0.2">
      <c r="A170" s="17"/>
      <c r="B170" s="17"/>
      <c r="C170" s="18"/>
      <c r="E170" s="17"/>
      <c r="F170" s="88"/>
      <c r="G170" s="88"/>
      <c r="H170" s="88"/>
    </row>
    <row r="171" spans="1:8" s="16" customFormat="1" x14ac:dyDescent="0.2">
      <c r="A171" s="17"/>
      <c r="B171" s="17"/>
      <c r="C171" s="18"/>
      <c r="E171" s="17"/>
      <c r="F171" s="88"/>
      <c r="G171" s="88"/>
      <c r="H171" s="88"/>
    </row>
    <row r="172" spans="1:8" s="16" customFormat="1" x14ac:dyDescent="0.2">
      <c r="A172" s="17"/>
      <c r="B172" s="17"/>
      <c r="C172" s="18"/>
      <c r="E172" s="17"/>
      <c r="F172" s="88"/>
      <c r="G172" s="88"/>
      <c r="H172" s="88"/>
    </row>
    <row r="173" spans="1:8" s="16" customFormat="1" x14ac:dyDescent="0.2">
      <c r="A173" s="17"/>
      <c r="B173" s="17"/>
      <c r="C173" s="18"/>
      <c r="E173" s="17"/>
      <c r="F173" s="88"/>
      <c r="G173" s="88"/>
      <c r="H173" s="88"/>
    </row>
    <row r="174" spans="1:8" s="16" customFormat="1" x14ac:dyDescent="0.2">
      <c r="A174" s="17"/>
      <c r="B174" s="17"/>
      <c r="C174" s="18"/>
      <c r="E174" s="17"/>
      <c r="F174" s="88"/>
      <c r="G174" s="88"/>
      <c r="H174" s="88"/>
    </row>
    <row r="175" spans="1:8" s="16" customFormat="1" x14ac:dyDescent="0.2">
      <c r="A175" s="17"/>
      <c r="B175" s="17"/>
      <c r="C175" s="18"/>
      <c r="E175" s="17"/>
      <c r="F175" s="88"/>
      <c r="G175" s="88"/>
      <c r="H175" s="88"/>
    </row>
    <row r="176" spans="1:8" s="16" customFormat="1" x14ac:dyDescent="0.2">
      <c r="A176" s="17"/>
      <c r="B176" s="17"/>
      <c r="C176" s="18"/>
      <c r="E176" s="17"/>
      <c r="F176" s="88"/>
      <c r="G176" s="88"/>
      <c r="H176" s="88"/>
    </row>
    <row r="177" spans="1:8" s="16" customFormat="1" x14ac:dyDescent="0.2">
      <c r="A177" s="17"/>
      <c r="B177" s="17"/>
      <c r="C177" s="18"/>
      <c r="E177" s="17"/>
      <c r="F177" s="88"/>
      <c r="G177" s="88"/>
      <c r="H177" s="88"/>
    </row>
    <row r="178" spans="1:8" s="16" customFormat="1" x14ac:dyDescent="0.2">
      <c r="A178" s="17"/>
      <c r="B178" s="17"/>
      <c r="C178" s="18"/>
      <c r="E178" s="17"/>
      <c r="F178" s="88"/>
      <c r="G178" s="88"/>
      <c r="H178" s="88"/>
    </row>
    <row r="179" spans="1:8" s="16" customFormat="1" x14ac:dyDescent="0.2">
      <c r="A179" s="17"/>
      <c r="B179" s="17"/>
      <c r="C179" s="18"/>
      <c r="E179" s="17"/>
      <c r="F179" s="88"/>
      <c r="G179" s="88"/>
      <c r="H179" s="88"/>
    </row>
    <row r="180" spans="1:8" s="16" customFormat="1" x14ac:dyDescent="0.2">
      <c r="A180" s="17"/>
      <c r="B180" s="17"/>
      <c r="C180" s="18"/>
      <c r="E180" s="17"/>
      <c r="F180" s="88"/>
      <c r="G180" s="88"/>
      <c r="H180" s="88"/>
    </row>
    <row r="181" spans="1:8" s="16" customFormat="1" x14ac:dyDescent="0.2">
      <c r="A181" s="17"/>
      <c r="B181" s="17"/>
      <c r="C181" s="18"/>
      <c r="E181" s="17"/>
      <c r="F181" s="88"/>
      <c r="G181" s="88"/>
      <c r="H181" s="88"/>
    </row>
    <row r="182" spans="1:8" s="16" customFormat="1" x14ac:dyDescent="0.2">
      <c r="A182" s="17"/>
      <c r="B182" s="17"/>
      <c r="C182" s="18"/>
      <c r="E182" s="17"/>
      <c r="F182" s="88"/>
      <c r="G182" s="88"/>
      <c r="H182" s="88"/>
    </row>
    <row r="183" spans="1:8" s="16" customFormat="1" x14ac:dyDescent="0.2">
      <c r="A183" s="17"/>
      <c r="B183" s="17"/>
      <c r="C183" s="18"/>
      <c r="E183" s="17"/>
      <c r="F183" s="88"/>
      <c r="G183" s="88"/>
      <c r="H183" s="88"/>
    </row>
    <row r="184" spans="1:8" s="16" customFormat="1" x14ac:dyDescent="0.2">
      <c r="A184" s="17"/>
      <c r="B184" s="17"/>
      <c r="C184" s="18"/>
      <c r="E184" s="17"/>
      <c r="F184" s="88"/>
      <c r="G184" s="88"/>
      <c r="H184" s="88"/>
    </row>
    <row r="185" spans="1:8" s="16" customFormat="1" x14ac:dyDescent="0.2">
      <c r="A185" s="17"/>
      <c r="B185" s="17"/>
      <c r="C185" s="18"/>
      <c r="E185" s="17"/>
      <c r="F185" s="88"/>
      <c r="G185" s="88"/>
      <c r="H185" s="88"/>
    </row>
    <row r="186" spans="1:8" s="16" customFormat="1" x14ac:dyDescent="0.2">
      <c r="A186" s="17"/>
      <c r="B186" s="17"/>
      <c r="C186" s="18"/>
      <c r="E186" s="17"/>
      <c r="F186" s="88"/>
      <c r="G186" s="88"/>
      <c r="H186" s="88"/>
    </row>
  </sheetData>
  <mergeCells count="20">
    <mergeCell ref="C1:H1"/>
    <mergeCell ref="C2:H2"/>
    <mergeCell ref="C3:H3"/>
    <mergeCell ref="C4:H4"/>
    <mergeCell ref="A11:H11"/>
    <mergeCell ref="C10:F10"/>
    <mergeCell ref="F13:F14"/>
    <mergeCell ref="A106:E106"/>
    <mergeCell ref="C6:H6"/>
    <mergeCell ref="B7:H7"/>
    <mergeCell ref="C8:H8"/>
    <mergeCell ref="C9:H9"/>
    <mergeCell ref="A13:A14"/>
    <mergeCell ref="B13:B14"/>
    <mergeCell ref="C13:C14"/>
    <mergeCell ref="D13:D14"/>
    <mergeCell ref="E13:E14"/>
    <mergeCell ref="G13:G14"/>
    <mergeCell ref="H13:H14"/>
    <mergeCell ref="E12:H12"/>
  </mergeCells>
  <phoneticPr fontId="7" type="noConversion"/>
  <conditionalFormatting sqref="H102:H65493 G80:H80 F64:H66 G63:H63 F56:H58 G43:H43 F10:H10 G13:G65493 F21:H23 G17:H17 F37:H42 G27:H27 A16:A105 H93:H98 F96:H101 G68:H68 G108:H108 F13:F65583 H13:H89">
    <cfRule type="cellIs" dxfId="0" priority="6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Решение</vt:lpstr>
      <vt:lpstr>прил 1 ИСТ</vt:lpstr>
      <vt:lpstr>прил 5 ДОХ</vt:lpstr>
      <vt:lpstr>прил 7 РАЗД</vt:lpstr>
      <vt:lpstr>прил 9 ВЕДОМ</vt:lpstr>
      <vt:lpstr>прил 11 ЦСР,ВР,РП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User</cp:lastModifiedBy>
  <cp:lastPrinted>2018-04-19T03:08:08Z</cp:lastPrinted>
  <dcterms:created xsi:type="dcterms:W3CDTF">2009-12-22T09:13:20Z</dcterms:created>
  <dcterms:modified xsi:type="dcterms:W3CDTF">2018-04-19T03:12:40Z</dcterms:modified>
</cp:coreProperties>
</file>