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ожидаемое" sheetId="1" r:id="rId1"/>
  </sheets>
  <definedNames>
    <definedName name="_xlnm.Print_Titles" localSheetId="0">'ожидаемое'!$4:$5</definedName>
  </definedNames>
  <calcPr fullCalcOnLoad="1"/>
</workbook>
</file>

<file path=xl/sharedStrings.xml><?xml version="1.0" encoding="utf-8"?>
<sst xmlns="http://schemas.openxmlformats.org/spreadsheetml/2006/main" count="39" uniqueCount="39">
  <si>
    <t>тыс. рублей</t>
  </si>
  <si>
    <t>ДОХОДЫ</t>
  </si>
  <si>
    <t>Налоговые и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</si>
  <si>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</si>
  <si>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</si>
  <si>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</si>
  <si>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</si>
  <si>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</si>
  <si>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</si>
  <si>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</si>
  <si>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</si>
  <si>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</si>
  <si>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</si>
  <si>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</si>
  <si>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</si>
  <si>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</si>
  <si>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</si>
  <si>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</si>
  <si>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</si>
  <si>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</si>
  <si>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</si>
  <si>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ДЕФИЦИТ  БЮДЖЕТА</t>
  </si>
  <si>
    <t>ИСТОЧНИКИ ВНУТРЕННЕГО ФИНАНСИРОВАНИЯ ДЕФИЦИТА КРАЕВОГО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</si>
  <si>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</si>
  <si>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</si>
  <si>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</si>
  <si>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</si>
  <si>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</si>
  <si>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</si>
  <si>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</si>
  <si>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</si>
  <si>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</si>
  <si>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МО план</t>
  </si>
  <si>
    <t>МО ожидаемое</t>
  </si>
  <si>
    <t>внутренние обороты план</t>
  </si>
  <si>
    <t>внутренние обороты ожидаемое</t>
  </si>
  <si>
    <t xml:space="preserve">Уточненный план  бюджета </t>
  </si>
  <si>
    <t xml:space="preserve">Ожидаемое исполнение  бюджета </t>
  </si>
  <si>
    <t>Оценка ожидаемого исполнения  за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</si>
</sst>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 shrinkToFit="1"/>
    </xf>
    <xf numFmtId="3" fontId="3" fillId="0" borderId="11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top" wrapText="1" shrinkToFit="1"/>
    </xf>
    <xf numFmtId="0" fontId="6" fillId="0" borderId="13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3" fontId="5" fillId="0" borderId="11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top" wrapText="1"/>
    </xf>
    <xf numFmtId="3" fontId="5" fillId="0" borderId="2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7.375" style="1" customWidth="1"/>
    <col min="2" max="2" width="16.625" style="1" hidden="1" customWidth="1"/>
    <col min="3" max="3" width="15.375" style="1" hidden="1" customWidth="1"/>
    <col min="4" max="5" width="19.875" style="1" customWidth="1"/>
    <col min="6" max="6" width="13.875" style="1" hidden="1" customWidth="1"/>
    <col min="7" max="7" width="15.25390625" style="1" hidden="1" customWidth="1"/>
    <col min="8" max="8" width="21.875" style="1" hidden="1" customWidth="1"/>
    <col min="9" max="9" width="9.125" style="1" hidden="1" customWidth="1"/>
    <col min="10" max="13" width="0" style="1" hidden="1" customWidth="1"/>
    <col min="14" max="16384" width="9.125" style="1" customWidth="1"/>
  </cols>
  <sheetData>
    <row r="1" spans="1:5" ht="18.75">
      <c r="A1" s="55" t="s">
        <v>38</v>
      </c>
      <c r="B1" s="55"/>
      <c r="C1" s="55"/>
      <c r="D1" s="55"/>
      <c r="E1" s="55"/>
    </row>
    <row r="3" spans="2:5" ht="15.75" thickBot="1">
      <c r="B3" s="3"/>
      <c r="C3" s="3"/>
      <c r="D3" s="2"/>
      <c r="E3" s="4" t="s">
        <v>0</v>
      </c>
    </row>
    <row r="4" spans="1:7" s="5" customFormat="1" ht="45.75" thickBot="1">
      <c r="A4" s="37"/>
      <c r="B4" s="38" t="s">
        <v>34</v>
      </c>
      <c r="C4" s="38" t="s">
        <v>35</v>
      </c>
      <c r="D4" s="38" t="s">
        <v>36</v>
      </c>
      <c r="E4" s="39" t="s">
        <v>37</v>
      </c>
      <c r="F4" s="33" t="s">
        <v>32</v>
      </c>
      <c r="G4" s="27" t="s">
        <v>33</v>
      </c>
    </row>
    <row r="5" spans="1:7" s="2" customFormat="1" ht="15.75" thickBot="1">
      <c r="A5" s="40">
        <v>1</v>
      </c>
      <c r="B5" s="41"/>
      <c r="C5" s="41"/>
      <c r="D5" s="41">
        <v>4</v>
      </c>
      <c r="E5" s="42">
        <v>5</v>
      </c>
      <c r="F5" s="34"/>
      <c r="G5" s="28"/>
    </row>
    <row r="6" spans="1:5" s="6" customFormat="1" ht="14.25">
      <c r="A6" s="56" t="s">
        <v>1</v>
      </c>
      <c r="B6" s="57"/>
      <c r="C6" s="57"/>
      <c r="D6" s="57"/>
      <c r="E6" s="58"/>
    </row>
    <row r="7" spans="1:7" ht="15">
      <c r="A7" s="8" t="s">
        <v>2</v>
      </c>
      <c r="B7" s="9"/>
      <c r="C7" s="9"/>
      <c r="D7" s="43">
        <v>491.5</v>
      </c>
      <c r="E7" s="44">
        <v>491.5</v>
      </c>
      <c r="F7" s="26">
        <v>39616590.9</v>
      </c>
      <c r="G7" s="22">
        <v>37782220</v>
      </c>
    </row>
    <row r="8" spans="1:7" ht="15.75" thickBot="1">
      <c r="A8" s="8" t="s">
        <v>3</v>
      </c>
      <c r="B8" s="9">
        <f>150000+66655</f>
        <v>216655</v>
      </c>
      <c r="C8" s="9">
        <f>150000+66655</f>
        <v>216655</v>
      </c>
      <c r="D8" s="43">
        <v>8100.6</v>
      </c>
      <c r="E8" s="44">
        <v>8100.6</v>
      </c>
      <c r="F8" s="26"/>
      <c r="G8" s="22"/>
    </row>
    <row r="9" spans="1:7" s="6" customFormat="1" ht="16.5" thickBot="1">
      <c r="A9" s="11" t="s">
        <v>4</v>
      </c>
      <c r="B9" s="12">
        <f aca="true" t="shared" si="0" ref="B9:G9">SUM(B7:B8)</f>
        <v>216655</v>
      </c>
      <c r="C9" s="12">
        <f t="shared" si="0"/>
        <v>216655</v>
      </c>
      <c r="D9" s="45">
        <f t="shared" si="0"/>
        <v>8592.1</v>
      </c>
      <c r="E9" s="46">
        <f t="shared" si="0"/>
        <v>8592.1</v>
      </c>
      <c r="F9" s="30">
        <f t="shared" si="0"/>
        <v>39616590.9</v>
      </c>
      <c r="G9" s="13">
        <f t="shared" si="0"/>
        <v>37782220</v>
      </c>
    </row>
    <row r="10" spans="1:7" ht="15">
      <c r="A10" s="56" t="s">
        <v>5</v>
      </c>
      <c r="B10" s="57"/>
      <c r="C10" s="57"/>
      <c r="D10" s="57"/>
      <c r="E10" s="58"/>
      <c r="G10" s="7"/>
    </row>
    <row r="11" spans="1:7" ht="15">
      <c r="A11" s="14" t="s">
        <v>6</v>
      </c>
      <c r="B11" s="9">
        <v>228980.4</v>
      </c>
      <c r="C11" s="9">
        <v>229572.9</v>
      </c>
      <c r="D11" s="44">
        <v>3978.6</v>
      </c>
      <c r="E11" s="44">
        <v>3978.6</v>
      </c>
      <c r="F11" s="25">
        <v>11451852</v>
      </c>
      <c r="G11" s="10">
        <v>11428234</v>
      </c>
    </row>
    <row r="12" spans="1:7" ht="15">
      <c r="A12" s="14" t="s">
        <v>7</v>
      </c>
      <c r="B12" s="9">
        <v>65035.9</v>
      </c>
      <c r="C12" s="9">
        <v>65035.9</v>
      </c>
      <c r="D12" s="44">
        <v>68.9</v>
      </c>
      <c r="E12" s="44">
        <v>68.9</v>
      </c>
      <c r="F12" s="25">
        <v>66092</v>
      </c>
      <c r="G12" s="10">
        <v>66092</v>
      </c>
    </row>
    <row r="13" spans="1:7" ht="30">
      <c r="A13" s="14" t="s">
        <v>8</v>
      </c>
      <c r="B13" s="9">
        <v>49877</v>
      </c>
      <c r="C13" s="9">
        <v>50642.1</v>
      </c>
      <c r="D13" s="44">
        <v>237.7</v>
      </c>
      <c r="E13" s="44">
        <v>237.7</v>
      </c>
      <c r="F13" s="25">
        <v>792485</v>
      </c>
      <c r="G13" s="10">
        <v>792485</v>
      </c>
    </row>
    <row r="14" spans="1:7" ht="15">
      <c r="A14" s="14" t="s">
        <v>9</v>
      </c>
      <c r="B14" s="9">
        <v>4271853.6</v>
      </c>
      <c r="C14" s="9">
        <v>4472179.8</v>
      </c>
      <c r="D14" s="44">
        <v>1408</v>
      </c>
      <c r="E14" s="44">
        <v>1408</v>
      </c>
      <c r="F14" s="25">
        <v>10992661</v>
      </c>
      <c r="G14" s="10">
        <v>11224920.2</v>
      </c>
    </row>
    <row r="15" spans="1:7" ht="15">
      <c r="A15" s="14" t="s">
        <v>10</v>
      </c>
      <c r="B15" s="9">
        <f>11369448.5-231461</f>
        <v>11137987.5</v>
      </c>
      <c r="C15" s="9">
        <f>12462937.8+53756</f>
        <v>12516693.8</v>
      </c>
      <c r="D15" s="44">
        <v>716.9</v>
      </c>
      <c r="E15" s="44">
        <v>716.9</v>
      </c>
      <c r="F15" s="25">
        <v>19258129</v>
      </c>
      <c r="G15" s="10">
        <v>21206115.9</v>
      </c>
    </row>
    <row r="16" spans="1:7" ht="15">
      <c r="A16" s="14" t="s">
        <v>11</v>
      </c>
      <c r="B16" s="9">
        <v>12085.2</v>
      </c>
      <c r="C16" s="9">
        <v>31988.3</v>
      </c>
      <c r="D16" s="44"/>
      <c r="E16" s="44"/>
      <c r="F16" s="25">
        <v>83731</v>
      </c>
      <c r="G16" s="10">
        <v>167283.4</v>
      </c>
    </row>
    <row r="17" spans="1:7" ht="15">
      <c r="A17" s="14" t="s">
        <v>12</v>
      </c>
      <c r="B17" s="9">
        <v>24891110.2</v>
      </c>
      <c r="C17" s="9">
        <v>26479829.8</v>
      </c>
      <c r="D17" s="44"/>
      <c r="E17" s="44"/>
      <c r="F17" s="25">
        <v>56049928</v>
      </c>
      <c r="G17" s="10">
        <v>57511351.199999996</v>
      </c>
    </row>
    <row r="18" spans="1:7" ht="15">
      <c r="A18" s="14" t="s">
        <v>13</v>
      </c>
      <c r="B18" s="9">
        <v>111147.4</v>
      </c>
      <c r="C18" s="9">
        <v>194691.8</v>
      </c>
      <c r="D18" s="44">
        <v>2244.6</v>
      </c>
      <c r="E18" s="44">
        <v>2244.6</v>
      </c>
      <c r="F18" s="25">
        <v>5872943</v>
      </c>
      <c r="G18" s="10">
        <v>6172027.4</v>
      </c>
    </row>
    <row r="19" spans="1:7" ht="15">
      <c r="A19" s="14" t="s">
        <v>14</v>
      </c>
      <c r="B19" s="9">
        <v>9200</v>
      </c>
      <c r="C19" s="9">
        <v>7991</v>
      </c>
      <c r="D19" s="44">
        <v>23</v>
      </c>
      <c r="E19" s="44">
        <v>23</v>
      </c>
      <c r="F19" s="25">
        <v>163919</v>
      </c>
      <c r="G19" s="10">
        <v>160179.94999999998</v>
      </c>
    </row>
    <row r="20" spans="1:7" ht="15">
      <c r="A20" s="14" t="s">
        <v>15</v>
      </c>
      <c r="B20" s="9">
        <v>6729432.9</v>
      </c>
      <c r="C20" s="9">
        <v>7011450.9</v>
      </c>
      <c r="D20" s="43"/>
      <c r="E20" s="44"/>
      <c r="F20" s="25">
        <v>7506280</v>
      </c>
      <c r="G20" s="10">
        <v>7721503.4</v>
      </c>
    </row>
    <row r="21" spans="1:7" ht="15">
      <c r="A21" s="14" t="s">
        <v>16</v>
      </c>
      <c r="B21" s="9">
        <v>52371</v>
      </c>
      <c r="C21" s="9">
        <v>93364</v>
      </c>
      <c r="D21" s="43"/>
      <c r="E21" s="44"/>
      <c r="F21" s="25">
        <v>2073194</v>
      </c>
      <c r="G21" s="10">
        <v>2116187</v>
      </c>
    </row>
    <row r="22" spans="1:7" ht="15">
      <c r="A22" s="14" t="s">
        <v>17</v>
      </c>
      <c r="B22" s="9"/>
      <c r="C22" s="9"/>
      <c r="D22" s="43"/>
      <c r="E22" s="44"/>
      <c r="F22" s="25">
        <v>128110</v>
      </c>
      <c r="G22" s="10">
        <v>128110</v>
      </c>
    </row>
    <row r="23" spans="1:7" ht="15">
      <c r="A23" s="14" t="s">
        <v>18</v>
      </c>
      <c r="B23" s="9"/>
      <c r="C23" s="9"/>
      <c r="D23" s="43"/>
      <c r="E23" s="44"/>
      <c r="F23" s="25">
        <v>1303126</v>
      </c>
      <c r="G23" s="10">
        <v>912188.2</v>
      </c>
    </row>
    <row r="24" spans="1:7" ht="15.75" thickBot="1">
      <c r="A24" s="16" t="s">
        <v>19</v>
      </c>
      <c r="B24" s="24">
        <f>22681824.7+150000+66655+231461</f>
        <v>23129940.7</v>
      </c>
      <c r="C24" s="24">
        <f>22913285.2+150000+66655</f>
        <v>23129940.2</v>
      </c>
      <c r="D24" s="47"/>
      <c r="E24" s="48"/>
      <c r="F24" s="25">
        <v>216655</v>
      </c>
      <c r="G24" s="10">
        <v>216655</v>
      </c>
    </row>
    <row r="25" spans="1:7" s="6" customFormat="1" ht="16.5" thickBot="1">
      <c r="A25" s="17" t="s">
        <v>20</v>
      </c>
      <c r="B25" s="12">
        <f aca="true" t="shared" si="1" ref="B25:G25">SUM(B11:B24)</f>
        <v>70689021.8</v>
      </c>
      <c r="C25" s="12">
        <f t="shared" si="1"/>
        <v>74283380.5</v>
      </c>
      <c r="D25" s="45">
        <f t="shared" si="1"/>
        <v>8677.699999999999</v>
      </c>
      <c r="E25" s="46">
        <f t="shared" si="1"/>
        <v>8677.699999999999</v>
      </c>
      <c r="F25" s="31">
        <f t="shared" si="1"/>
        <v>115959105</v>
      </c>
      <c r="G25" s="29">
        <f t="shared" si="1"/>
        <v>119823332.65</v>
      </c>
    </row>
    <row r="26" spans="1:7" ht="15">
      <c r="A26" s="35" t="s">
        <v>21</v>
      </c>
      <c r="B26" s="36"/>
      <c r="C26" s="36"/>
      <c r="D26" s="49">
        <f>D9-D25</f>
        <v>-85.59999999999854</v>
      </c>
      <c r="E26" s="50">
        <f>E9-E25</f>
        <v>-85.59999999999854</v>
      </c>
      <c r="F26" s="32">
        <f>F9-F25</f>
        <v>-76342514.1</v>
      </c>
      <c r="G26" s="19">
        <f>G9-G25</f>
        <v>-82041112.65</v>
      </c>
    </row>
    <row r="27" spans="1:7" ht="42.75">
      <c r="A27" s="18" t="s">
        <v>22</v>
      </c>
      <c r="B27" s="19"/>
      <c r="C27" s="19"/>
      <c r="D27" s="51">
        <f>D28</f>
        <v>85.60000000000036</v>
      </c>
      <c r="E27" s="51">
        <f>E28</f>
        <v>85.60000000000036</v>
      </c>
      <c r="F27" s="32" t="e">
        <f>#REF!+#REF!+#REF!+F28+#REF!</f>
        <v>#REF!</v>
      </c>
      <c r="G27" s="19" t="e">
        <f>#REF!+#REF!+#REF!+G28+#REF!</f>
        <v>#REF!</v>
      </c>
    </row>
    <row r="28" spans="1:7" s="6" customFormat="1" ht="28.5">
      <c r="A28" s="20" t="s">
        <v>23</v>
      </c>
      <c r="B28" s="19"/>
      <c r="C28" s="19"/>
      <c r="D28" s="51">
        <f>D29+D33</f>
        <v>85.60000000000036</v>
      </c>
      <c r="E28" s="52">
        <f>E29+E33</f>
        <v>85.60000000000036</v>
      </c>
      <c r="F28" s="32">
        <f>F29+F33</f>
        <v>2301545.000000015</v>
      </c>
      <c r="G28" s="19">
        <f>G29+G33</f>
        <v>3290552.22785002</v>
      </c>
    </row>
    <row r="29" spans="1:7" ht="15">
      <c r="A29" s="21" t="s">
        <v>24</v>
      </c>
      <c r="B29" s="15"/>
      <c r="C29" s="15"/>
      <c r="D29" s="53">
        <v>-8592.1</v>
      </c>
      <c r="E29" s="54">
        <v>-8592.1</v>
      </c>
      <c r="F29" s="25">
        <f aca="true" t="shared" si="2" ref="F29:G31">F30</f>
        <v>-124769274.99999999</v>
      </c>
      <c r="G29" s="15">
        <f t="shared" si="2"/>
        <v>-126647579.82214999</v>
      </c>
    </row>
    <row r="30" spans="1:7" ht="15">
      <c r="A30" s="21" t="s">
        <v>25</v>
      </c>
      <c r="B30" s="15"/>
      <c r="C30" s="15"/>
      <c r="D30" s="53"/>
      <c r="E30" s="54"/>
      <c r="F30" s="25">
        <f t="shared" si="2"/>
        <v>-124769274.99999999</v>
      </c>
      <c r="G30" s="15">
        <f t="shared" si="2"/>
        <v>-126647579.82214999</v>
      </c>
    </row>
    <row r="31" spans="1:7" ht="15">
      <c r="A31" s="21" t="s">
        <v>26</v>
      </c>
      <c r="B31" s="15"/>
      <c r="C31" s="15"/>
      <c r="D31" s="53"/>
      <c r="E31" s="54"/>
      <c r="F31" s="25">
        <f t="shared" si="2"/>
        <v>-124769274.99999999</v>
      </c>
      <c r="G31" s="15">
        <f t="shared" si="2"/>
        <v>-126647579.82214999</v>
      </c>
    </row>
    <row r="32" spans="1:7" ht="30">
      <c r="A32" s="21" t="s">
        <v>27</v>
      </c>
      <c r="B32" s="15"/>
      <c r="C32" s="15"/>
      <c r="D32" s="53"/>
      <c r="E32" s="54"/>
      <c r="F32" s="25">
        <v>-124769274.99999999</v>
      </c>
      <c r="G32" s="15">
        <v>-126647579.82214999</v>
      </c>
    </row>
    <row r="33" spans="1:7" ht="15">
      <c r="A33" s="21" t="s">
        <v>28</v>
      </c>
      <c r="B33" s="15"/>
      <c r="C33" s="15"/>
      <c r="D33" s="53">
        <v>8677.7</v>
      </c>
      <c r="E33" s="54">
        <v>8677.7</v>
      </c>
      <c r="F33" s="25">
        <f aca="true" t="shared" si="3" ref="F33:G35">F34</f>
        <v>127070820</v>
      </c>
      <c r="G33" s="15">
        <f t="shared" si="3"/>
        <v>129938132.05000001</v>
      </c>
    </row>
    <row r="34" spans="1:7" ht="15">
      <c r="A34" s="21" t="s">
        <v>29</v>
      </c>
      <c r="B34" s="15"/>
      <c r="C34" s="15"/>
      <c r="D34" s="53"/>
      <c r="E34" s="54"/>
      <c r="F34" s="25">
        <f t="shared" si="3"/>
        <v>127070820</v>
      </c>
      <c r="G34" s="15">
        <f t="shared" si="3"/>
        <v>129938132.05000001</v>
      </c>
    </row>
    <row r="35" spans="1:7" ht="15">
      <c r="A35" s="21" t="s">
        <v>30</v>
      </c>
      <c r="B35" s="15"/>
      <c r="C35" s="15"/>
      <c r="D35" s="53"/>
      <c r="E35" s="54"/>
      <c r="F35" s="25">
        <f t="shared" si="3"/>
        <v>127070820</v>
      </c>
      <c r="G35" s="15">
        <f t="shared" si="3"/>
        <v>129938132.05000001</v>
      </c>
    </row>
    <row r="36" spans="1:7" ht="30">
      <c r="A36" s="21" t="s">
        <v>31</v>
      </c>
      <c r="B36" s="15"/>
      <c r="C36" s="15"/>
      <c r="D36" s="53"/>
      <c r="E36" s="54"/>
      <c r="F36" s="25">
        <v>127070820</v>
      </c>
      <c r="G36" s="15">
        <v>129938132.05000001</v>
      </c>
    </row>
    <row r="37" spans="2:6" ht="15">
      <c r="B37" s="7"/>
      <c r="C37" s="7"/>
      <c r="F37" s="23"/>
    </row>
    <row r="38" ht="15">
      <c r="F38" s="23"/>
    </row>
    <row r="39" ht="15">
      <c r="F39" s="23"/>
    </row>
    <row r="40" ht="15">
      <c r="F40" s="23"/>
    </row>
    <row r="41" ht="15">
      <c r="F41" s="23"/>
    </row>
    <row r="42" ht="15">
      <c r="F42" s="23"/>
    </row>
    <row r="43" ht="15">
      <c r="F43" s="23"/>
    </row>
    <row r="44" ht="15">
      <c r="F44" s="23"/>
    </row>
    <row r="45" ht="15">
      <c r="F45" s="23"/>
    </row>
    <row r="46" ht="15">
      <c r="F46" s="23"/>
    </row>
    <row r="47" ht="15">
      <c r="F47" s="23"/>
    </row>
    <row r="48" ht="15">
      <c r="F48" s="23"/>
    </row>
    <row r="49" ht="15">
      <c r="F49" s="23"/>
    </row>
    <row r="50" ht="15">
      <c r="F50" s="23"/>
    </row>
    <row r="51" ht="15">
      <c r="F51" s="23"/>
    </row>
    <row r="52" ht="15">
      <c r="F52" s="23"/>
    </row>
    <row r="53" ht="15">
      <c r="F53" s="23"/>
    </row>
    <row r="54" ht="15">
      <c r="F54" s="23"/>
    </row>
    <row r="55" ht="15">
      <c r="F55" s="23"/>
    </row>
    <row r="56" ht="15">
      <c r="F56" s="23"/>
    </row>
    <row r="57" ht="15">
      <c r="F57" s="23"/>
    </row>
    <row r="58" ht="15">
      <c r="F58" s="23"/>
    </row>
    <row r="59" ht="15">
      <c r="F59" s="23"/>
    </row>
    <row r="60" ht="15">
      <c r="F60" s="23"/>
    </row>
    <row r="61" ht="15">
      <c r="F61" s="23"/>
    </row>
    <row r="62" ht="15">
      <c r="F62" s="23"/>
    </row>
    <row r="63" ht="15">
      <c r="F63" s="23"/>
    </row>
    <row r="64" ht="15">
      <c r="F64" s="23"/>
    </row>
    <row r="65" ht="15">
      <c r="F65" s="23"/>
    </row>
    <row r="66" ht="15">
      <c r="F66" s="23"/>
    </row>
    <row r="67" ht="15">
      <c r="F67" s="23"/>
    </row>
    <row r="68" ht="15">
      <c r="F68" s="23"/>
    </row>
    <row r="69" ht="15">
      <c r="F69" s="23"/>
    </row>
    <row r="70" ht="15">
      <c r="F70" s="23"/>
    </row>
    <row r="71" ht="15">
      <c r="F71" s="23"/>
    </row>
    <row r="72" ht="15">
      <c r="F72" s="23"/>
    </row>
    <row r="73" ht="15">
      <c r="F73" s="23"/>
    </row>
  </sheetData>
  <sheetProtection/>
  <mergeCells count="3">
    <mergeCell ref="A1:E1"/>
    <mergeCell ref="A6:E6"/>
    <mergeCell ref="A10:E10"/>
  </mergeCells>
  <printOptions/>
  <pageMargins left="0.7086614173228347" right="0.7086614173228347" top="0.46" bottom="0.35433070866141736" header="0.31496062992125984" footer="0.31496062992125984"/>
  <pageSetup firstPageNumber="2562" useFirstPageNumber="1" fitToHeight="0" fitToWidth="1" horizontalDpi="600" verticalDpi="600" orientation="portrait" paperSize="9" scale="9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Татьяна Федоровна</cp:lastModifiedBy>
  <cp:lastPrinted>2015-10-14T08:48:43Z</cp:lastPrinted>
  <dcterms:created xsi:type="dcterms:W3CDTF">2014-10-08T01:46:23Z</dcterms:created>
  <dcterms:modified xsi:type="dcterms:W3CDTF">2018-11-06T01:57:51Z</dcterms:modified>
  <cp:category/>
  <cp:version/>
  <cp:contentType/>
  <cp:contentStatus/>
</cp:coreProperties>
</file>