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850" tabRatio="842" activeTab="0"/>
  </bookViews>
  <sheets>
    <sheet name="ВУС 1 кв." sheetId="1" r:id="rId1"/>
    <sheet name="ВУС 2 кв." sheetId="2" r:id="rId2"/>
    <sheet name="ВУС 3 кв." sheetId="3" r:id="rId3"/>
    <sheet name="ВУС 4 кв." sheetId="4" r:id="rId4"/>
    <sheet name=" фин. 1 кв." sheetId="5" r:id="rId5"/>
    <sheet name=" фин. 2 кв. " sheetId="6" r:id="rId6"/>
    <sheet name=" фин. 3 кв." sheetId="7" r:id="rId7"/>
    <sheet name=" фин. 4 кв. " sheetId="8" r:id="rId8"/>
  </sheets>
  <definedNames>
    <definedName name="_xlnm.Print_Area" localSheetId="4">' фин. 1 кв.'!$A$1:$AC$48</definedName>
    <definedName name="_xlnm.Print_Area" localSheetId="5">' фин. 2 кв. '!$A$1:$AC$48</definedName>
    <definedName name="_xlnm.Print_Area" localSheetId="6">' фин. 3 кв.'!$A$1:$AC$48</definedName>
    <definedName name="_xlnm.Print_Area" localSheetId="7">' фин. 4 кв. '!$A$1:$AC$48</definedName>
    <definedName name="_xlnm.Print_Area" localSheetId="0">'ВУС 1 кв.'!$A$1:$AC$48</definedName>
    <definedName name="_xlnm.Print_Area" localSheetId="1">'ВУС 2 кв.'!$A$1:$AC$48</definedName>
    <definedName name="_xlnm.Print_Area" localSheetId="2">'ВУС 3 кв.'!$A$1:$AC$48</definedName>
    <definedName name="_xlnm.Print_Area" localSheetId="3">'ВУС 4 кв.'!$A$1:$AC$48</definedName>
  </definedNames>
  <calcPr fullCalcOnLoad="1"/>
</workbook>
</file>

<file path=xl/sharedStrings.xml><?xml version="1.0" encoding="utf-8"?>
<sst xmlns="http://schemas.openxmlformats.org/spreadsheetml/2006/main" count="656" uniqueCount="102">
  <si>
    <t>А</t>
  </si>
  <si>
    <t>Всего:</t>
  </si>
  <si>
    <t>в том числе:</t>
  </si>
  <si>
    <t>Наименование муниципального образования (Г.О. - городской округ, Г.П. - городское поселение, С.П. - сельское поселение)</t>
  </si>
  <si>
    <t>Количество граждан, состоящих на воинском учете</t>
  </si>
  <si>
    <t>Всего</t>
  </si>
  <si>
    <t>Граждан, пребывающих в запасе</t>
  </si>
  <si>
    <t>В том числе офицеров запаса</t>
  </si>
  <si>
    <t>Граждан, подлежащих призыву на военную службу, не пребывающих в запасе</t>
  </si>
  <si>
    <t>Освобожденных</t>
  </si>
  <si>
    <t>По совместительству</t>
  </si>
  <si>
    <t>С начала года</t>
  </si>
  <si>
    <t>В том числе за отчетный период</t>
  </si>
  <si>
    <t>По оплате труда и начислениям на оплату труда</t>
  </si>
  <si>
    <t>Освобожденным военно-учетным работникам</t>
  </si>
  <si>
    <t>Военно-учетным работникам по совместительству</t>
  </si>
  <si>
    <t>На материально-техническое обеспечение первичного воинского учета</t>
  </si>
  <si>
    <t>По оплате аренды помещений</t>
  </si>
  <si>
    <t>По оплате услуг связи</t>
  </si>
  <si>
    <t>По оплате транспортных услуг</t>
  </si>
  <si>
    <t>По оплате командировочных услуг</t>
  </si>
  <si>
    <t>По оплате коммунальных услуг</t>
  </si>
  <si>
    <t>По оплате расходов на обеспечение мебелью, инвентарем, оргтехникой, средствами связи, расходными материалами</t>
  </si>
  <si>
    <t>в том числе прапорщиков, сержантов, солдат запаса</t>
  </si>
  <si>
    <t>КОДЫ</t>
  </si>
  <si>
    <t>Форма по КФД</t>
  </si>
  <si>
    <t>Дата</t>
  </si>
  <si>
    <t>Раздел и подраздел: Фонды компенсаций</t>
  </si>
  <si>
    <t>По ФКР</t>
  </si>
  <si>
    <t>Целевая статья: Фонды компенсаций</t>
  </si>
  <si>
    <t>По КЦСР</t>
  </si>
  <si>
    <t>подстатья: Перечисление другим бюджетам Российской Федерации</t>
  </si>
  <si>
    <t>По КВР</t>
  </si>
  <si>
    <t>Периодичность: Квартальная</t>
  </si>
  <si>
    <t>По ЭКР</t>
  </si>
  <si>
    <t>по ОКЕИ</t>
  </si>
  <si>
    <t>Руководитель</t>
  </si>
  <si>
    <t>Главный бухгалтер</t>
  </si>
  <si>
    <t>Исполнитель</t>
  </si>
  <si>
    <t>__________________</t>
  </si>
  <si>
    <t>(подпись)</t>
  </si>
  <si>
    <t>____________________</t>
  </si>
  <si>
    <t>(должность)</t>
  </si>
  <si>
    <t>(расшифровка подписи)</t>
  </si>
  <si>
    <t>(расшифровка подписи, телефон)</t>
  </si>
  <si>
    <t xml:space="preserve">   М.П.</t>
  </si>
  <si>
    <t>Количество военно-учетных работников &lt;2&gt;</t>
  </si>
  <si>
    <t>Передано средств федерального бюджета органам государственной власти субъекта Российской Федерации &lt;3&gt;</t>
  </si>
  <si>
    <t>Поступило средств из федерального бюджета бюджету субъекта Российской Федерации (органу местного самоуправления) &lt;4&gt;</t>
  </si>
  <si>
    <t>Произведено расходов бюджета субъекта Российской Федерации (органа местного самоуправления) &lt;5&gt;</t>
  </si>
  <si>
    <t>Произведено расходов за отчетный период &lt;6&gt;</t>
  </si>
  <si>
    <t>Среднее значение коэффициента рабочего времени &lt;8&gt;</t>
  </si>
  <si>
    <r>
      <t xml:space="preserve">Остаток неиспользованных средств с начала года </t>
    </r>
    <r>
      <rPr>
        <sz val="10"/>
        <rFont val="Arial Cyr"/>
        <family val="0"/>
      </rPr>
      <t xml:space="preserve">(гр.11-гр.13) </t>
    </r>
    <r>
      <rPr>
        <sz val="10"/>
        <rFont val="Arial Cyr"/>
        <family val="0"/>
      </rPr>
      <t>&lt;7&gt;</t>
    </r>
  </si>
  <si>
    <t>За отчетный период</t>
  </si>
  <si>
    <t>Произведено расходов органами местного самоуправления за счет собственных средств</t>
  </si>
  <si>
    <t>Кроме того:</t>
  </si>
  <si>
    <r>
      <t>_</t>
    </r>
    <r>
      <rPr>
        <u val="single"/>
        <sz val="10"/>
        <rFont val="Arial Cyr"/>
        <family val="0"/>
      </rPr>
      <t>гл.бухгалтер</t>
    </r>
  </si>
  <si>
    <r>
      <t xml:space="preserve">Вид расхода: </t>
    </r>
    <r>
      <rPr>
        <b/>
        <sz val="10"/>
        <rFont val="Arial Cyr"/>
        <family val="0"/>
      </rPr>
      <t>Субвенции бюджетам на осуществление полномочий по превичному воинскому учету на территориях,где отсутствуют военные комиссариаты</t>
    </r>
  </si>
  <si>
    <r>
      <t xml:space="preserve">Финансовый орган субъекта Российской Федерации  (органа местного самоуправления)  </t>
    </r>
    <r>
      <rPr>
        <b/>
        <sz val="12"/>
        <rFont val="Arial Cyr"/>
        <family val="0"/>
      </rPr>
      <t>Администрация  Разъезженского сельсовета</t>
    </r>
  </si>
  <si>
    <t>Администрация  Разъезженского сельсовета</t>
  </si>
  <si>
    <t>Единица измерения:  рублей</t>
  </si>
  <si>
    <t>Отметка органа Федерального казначейства</t>
  </si>
  <si>
    <t>1 кв</t>
  </si>
  <si>
    <t>2 кв</t>
  </si>
  <si>
    <t>3 кв</t>
  </si>
  <si>
    <t>4 кв</t>
  </si>
  <si>
    <t>Отчет  о расходовании субвенций, предоставленных из федерального бюджета бюджетам субъектов Российской Федерации (органов местного самоуправления) на выполнение полномочий по осуществлению первичного воинского учета на территориях, где отсутствуют военные</t>
  </si>
  <si>
    <t>0203</t>
  </si>
  <si>
    <t xml:space="preserve">                    _Т.Ф. Вербовская                  </t>
  </si>
  <si>
    <t xml:space="preserve">                    И.А. Лямин                        </t>
  </si>
  <si>
    <t xml:space="preserve">И.А. Лямин                        </t>
  </si>
  <si>
    <t xml:space="preserve">     2 - 24 - 18         </t>
  </si>
  <si>
    <t xml:space="preserve">                    _Т.Ф. Вербовская                   </t>
  </si>
  <si>
    <t xml:space="preserve">Т.Ф. Вербовская         </t>
  </si>
  <si>
    <t xml:space="preserve">И.А. Лямин                      </t>
  </si>
  <si>
    <t>И.А. Лямин</t>
  </si>
  <si>
    <t>Отчет  о расходовании субвенций, предоставленных из федерального бюджета бюджетам субъектов Российской Федерации (органов местного самоуправления) на выполнение полномочий по осуществлению первичного воинского учета на территориях, где отсутствуют военные комиссариаты</t>
  </si>
  <si>
    <t>Т.Ф. Вербовская</t>
  </si>
  <si>
    <t xml:space="preserve"> И.А. Лямин</t>
  </si>
  <si>
    <t xml:space="preserve">                 Т.Ф . Вербовская                   </t>
  </si>
  <si>
    <t xml:space="preserve">                    И.А. Лямин                       </t>
  </si>
  <si>
    <t xml:space="preserve">И.А. Лямин                </t>
  </si>
  <si>
    <t>Вербовская Т.Ф.</t>
  </si>
  <si>
    <t xml:space="preserve"> Лямин И.А.</t>
  </si>
  <si>
    <t>Лямин И.А.</t>
  </si>
  <si>
    <t>2-24-18</t>
  </si>
  <si>
    <t xml:space="preserve">  2-24-18</t>
  </si>
  <si>
    <t>Единица измерения:  тысяч рублей</t>
  </si>
  <si>
    <t xml:space="preserve">                   Т.Ф. Вербовская                   </t>
  </si>
  <si>
    <t xml:space="preserve">                    И.А. Лямин                      </t>
  </si>
  <si>
    <t xml:space="preserve">И.А. Лямин                    </t>
  </si>
  <si>
    <t xml:space="preserve">     2 - 24 - 18        </t>
  </si>
  <si>
    <t>за   II квартал 2019  года</t>
  </si>
  <si>
    <t>02   июля    2019  года</t>
  </si>
  <si>
    <t>за   III квартал 2019  года</t>
  </si>
  <si>
    <t>02   октября    2019  года</t>
  </si>
  <si>
    <t xml:space="preserve">                   Т.Ф.Вербовская</t>
  </si>
  <si>
    <t xml:space="preserve">        И.А. Лямин</t>
  </si>
  <si>
    <t>10   ЯНВАРЯ    2020 года</t>
  </si>
  <si>
    <t>за   IV квартал 2019  года</t>
  </si>
  <si>
    <t>за   I квартал 2020  года</t>
  </si>
  <si>
    <t>03   апреля    2020 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</si>
</sst>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0.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u val="single"/>
      <sz val="12"/>
      <name val="Arial Cyr"/>
      <family val="0"/>
    </font>
    <font>
      <b/>
      <sz val="12"/>
      <name val="Arial Cyr"/>
      <family val="0"/>
    </font>
    <font>
      <sz val="10"/>
      <color indexed="44"/>
      <name val="Arial Cyr"/>
      <family val="0"/>
    </font>
    <font>
      <sz val="10"/>
      <color indexed="4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172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7" fillId="33" borderId="0" xfId="0" applyFont="1" applyFill="1" applyBorder="1" applyAlignment="1">
      <alignment/>
    </xf>
    <xf numFmtId="4" fontId="7" fillId="33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8" fillId="33" borderId="0" xfId="0" applyFont="1" applyFill="1" applyBorder="1" applyAlignment="1">
      <alignment/>
    </xf>
    <xf numFmtId="172" fontId="8" fillId="0" borderId="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2" fontId="7" fillId="33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4" fontId="8" fillId="6" borderId="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rgb="FFCC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8"/>
  <sheetViews>
    <sheetView tabSelected="1" view="pageBreakPreview" zoomScaleSheetLayoutView="100" zoomScalePageLayoutView="0" workbookViewId="0" topLeftCell="A1">
      <selection activeCell="L38" sqref="L38"/>
    </sheetView>
  </sheetViews>
  <sheetFormatPr defaultColWidth="9.00390625" defaultRowHeight="12.75"/>
  <cols>
    <col min="1" max="1" width="10.25390625" style="0" customWidth="1"/>
    <col min="2" max="2" width="8.625" style="0" customWidth="1"/>
    <col min="3" max="3" width="6.25390625" style="0" customWidth="1"/>
    <col min="4" max="4" width="5.625" style="0" customWidth="1"/>
    <col min="5" max="5" width="6.625" style="0" customWidth="1"/>
    <col min="6" max="6" width="7.125" style="0" customWidth="1"/>
    <col min="7" max="7" width="10.75390625" style="0" customWidth="1"/>
    <col min="8" max="8" width="6.75390625" style="0" customWidth="1"/>
    <col min="9" max="9" width="6.875" style="0" customWidth="1"/>
    <col min="10" max="10" width="8.125" style="0" customWidth="1"/>
    <col min="11" max="11" width="10.25390625" style="0" customWidth="1"/>
    <col min="12" max="12" width="12.00390625" style="0" customWidth="1"/>
    <col min="13" max="13" width="11.625" style="0" customWidth="1"/>
    <col min="14" max="14" width="11.375" style="0" customWidth="1"/>
    <col min="15" max="15" width="11.25390625" style="0" customWidth="1"/>
    <col min="16" max="16" width="11.125" style="0" customWidth="1"/>
    <col min="17" max="17" width="6.875" style="0" customWidth="1"/>
    <col min="18" max="18" width="10.75390625" style="0" customWidth="1"/>
    <col min="19" max="19" width="10.00390625" style="0" customWidth="1"/>
    <col min="20" max="20" width="7.00390625" style="0" customWidth="1"/>
    <col min="21" max="21" width="7.875" style="0" customWidth="1"/>
    <col min="22" max="22" width="5.625" style="0" customWidth="1"/>
    <col min="23" max="23" width="5.125" style="0" customWidth="1"/>
    <col min="24" max="24" width="9.875" style="0" customWidth="1"/>
    <col min="25" max="25" width="13.25390625" style="0" customWidth="1"/>
    <col min="26" max="26" width="10.25390625" style="0" customWidth="1"/>
    <col min="27" max="27" width="6.625" style="0" customWidth="1"/>
  </cols>
  <sheetData>
    <row r="1" spans="1:28" ht="12" customHeight="1">
      <c r="A1" s="68" t="s">
        <v>76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</row>
    <row r="2" spans="1:28" ht="28.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4" spans="9:25" ht="15.75">
      <c r="I4" s="71" t="s">
        <v>100</v>
      </c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Y4" s="1" t="s">
        <v>24</v>
      </c>
    </row>
    <row r="5" spans="24:25" ht="12.75">
      <c r="X5" s="6" t="s">
        <v>25</v>
      </c>
      <c r="Y5" s="3"/>
    </row>
    <row r="6" spans="24:25" ht="12.75">
      <c r="X6" s="6" t="s">
        <v>26</v>
      </c>
      <c r="Y6" s="41">
        <v>43922</v>
      </c>
    </row>
    <row r="7" ht="12.75">
      <c r="Y7" s="2"/>
    </row>
    <row r="8" ht="12.75">
      <c r="Y8" s="2"/>
    </row>
    <row r="9" ht="12.75">
      <c r="Y9" s="2"/>
    </row>
    <row r="10" spans="1:25" ht="15.75">
      <c r="A10" t="s">
        <v>58</v>
      </c>
      <c r="Y10" s="2"/>
    </row>
    <row r="11" spans="24:25" ht="12.75">
      <c r="X11" s="6" t="s">
        <v>28</v>
      </c>
      <c r="Y11" s="31" t="s">
        <v>67</v>
      </c>
    </row>
    <row r="12" spans="1:25" ht="12.75">
      <c r="A12" t="s">
        <v>27</v>
      </c>
      <c r="X12" s="6"/>
      <c r="Y12" s="2"/>
    </row>
    <row r="13" spans="24:25" ht="12.75">
      <c r="X13" s="6" t="s">
        <v>30</v>
      </c>
      <c r="Y13" s="2">
        <v>7610051180</v>
      </c>
    </row>
    <row r="14" spans="1:25" ht="12.75">
      <c r="A14" t="s">
        <v>29</v>
      </c>
      <c r="X14" s="6"/>
      <c r="Y14" s="2"/>
    </row>
    <row r="15" spans="24:25" ht="12.75">
      <c r="X15" s="6"/>
      <c r="Y15" s="2"/>
    </row>
    <row r="16" spans="1:25" ht="12.75">
      <c r="A16" t="s">
        <v>57</v>
      </c>
      <c r="B16" s="8"/>
      <c r="C16" s="8"/>
      <c r="D16" s="8"/>
      <c r="E16" s="8"/>
      <c r="F16" s="8"/>
      <c r="G16" s="8"/>
      <c r="X16" s="6"/>
      <c r="Y16" s="2"/>
    </row>
    <row r="17" spans="24:25" ht="12.75">
      <c r="X17" s="6"/>
      <c r="Y17" s="2"/>
    </row>
    <row r="18" spans="1:25" ht="12.75">
      <c r="A18" t="s">
        <v>31</v>
      </c>
      <c r="X18" s="6"/>
      <c r="Y18" s="2"/>
    </row>
    <row r="19" spans="24:25" ht="12.75">
      <c r="X19" s="6" t="s">
        <v>32</v>
      </c>
      <c r="Y19" s="2"/>
    </row>
    <row r="20" spans="1:25" ht="12.75">
      <c r="A20" t="s">
        <v>33</v>
      </c>
      <c r="X20" s="6"/>
      <c r="Y20" s="2"/>
    </row>
    <row r="21" spans="24:25" ht="12.75">
      <c r="X21" s="6" t="s">
        <v>34</v>
      </c>
      <c r="Y21" s="2"/>
    </row>
    <row r="22" spans="1:25" ht="12.75">
      <c r="A22" t="s">
        <v>60</v>
      </c>
      <c r="X22" s="6"/>
      <c r="Y22" s="61"/>
    </row>
    <row r="23" spans="24:25" ht="12.75">
      <c r="X23" s="6" t="s">
        <v>35</v>
      </c>
      <c r="Y23" s="61"/>
    </row>
    <row r="25" spans="1:29" ht="39" customHeight="1">
      <c r="A25" s="61"/>
      <c r="B25" s="52" t="s">
        <v>3</v>
      </c>
      <c r="C25" s="56" t="s">
        <v>4</v>
      </c>
      <c r="D25" s="57"/>
      <c r="E25" s="57"/>
      <c r="F25" s="57"/>
      <c r="G25" s="58"/>
      <c r="H25" s="56" t="s">
        <v>46</v>
      </c>
      <c r="I25" s="57"/>
      <c r="J25" s="58"/>
      <c r="K25" s="52" t="s">
        <v>47</v>
      </c>
      <c r="L25" s="59" t="s">
        <v>48</v>
      </c>
      <c r="M25" s="60"/>
      <c r="N25" s="45" t="s">
        <v>49</v>
      </c>
      <c r="O25" s="45"/>
      <c r="P25" s="62" t="s">
        <v>50</v>
      </c>
      <c r="Q25" s="63"/>
      <c r="R25" s="63"/>
      <c r="S25" s="63"/>
      <c r="T25" s="63"/>
      <c r="U25" s="63"/>
      <c r="V25" s="63"/>
      <c r="W25" s="63"/>
      <c r="X25" s="63"/>
      <c r="Y25" s="64"/>
      <c r="Z25" s="45" t="s">
        <v>52</v>
      </c>
      <c r="AA25" s="45" t="s">
        <v>51</v>
      </c>
      <c r="AB25" s="50" t="s">
        <v>55</v>
      </c>
      <c r="AC25" s="51"/>
    </row>
    <row r="26" spans="1:29" ht="38.25" customHeight="1">
      <c r="A26" s="61"/>
      <c r="B26" s="53"/>
      <c r="C26" s="65" t="s">
        <v>5</v>
      </c>
      <c r="D26" s="61" t="s">
        <v>2</v>
      </c>
      <c r="E26" s="61"/>
      <c r="F26" s="61"/>
      <c r="G26" s="61"/>
      <c r="H26" s="45" t="s">
        <v>5</v>
      </c>
      <c r="I26" s="45" t="s">
        <v>2</v>
      </c>
      <c r="J26" s="45"/>
      <c r="K26" s="53"/>
      <c r="L26" s="48"/>
      <c r="M26" s="49"/>
      <c r="N26" s="45"/>
      <c r="O26" s="45"/>
      <c r="P26" s="45" t="s">
        <v>13</v>
      </c>
      <c r="Q26" s="45" t="s">
        <v>2</v>
      </c>
      <c r="R26" s="45"/>
      <c r="S26" s="45" t="s">
        <v>16</v>
      </c>
      <c r="T26" s="45" t="s">
        <v>2</v>
      </c>
      <c r="U26" s="45"/>
      <c r="V26" s="45"/>
      <c r="W26" s="45"/>
      <c r="X26" s="45"/>
      <c r="Y26" s="45"/>
      <c r="Z26" s="45"/>
      <c r="AA26" s="45"/>
      <c r="AB26" s="46" t="s">
        <v>54</v>
      </c>
      <c r="AC26" s="47"/>
    </row>
    <row r="27" spans="1:29" ht="39" customHeight="1">
      <c r="A27" s="61"/>
      <c r="B27" s="53"/>
      <c r="C27" s="66"/>
      <c r="D27" s="56" t="s">
        <v>6</v>
      </c>
      <c r="E27" s="57"/>
      <c r="F27" s="58"/>
      <c r="G27" s="52" t="s">
        <v>8</v>
      </c>
      <c r="H27" s="45"/>
      <c r="I27" s="45"/>
      <c r="J27" s="45"/>
      <c r="K27" s="53"/>
      <c r="L27" s="45" t="s">
        <v>11</v>
      </c>
      <c r="M27" s="45" t="s">
        <v>12</v>
      </c>
      <c r="N27" s="45" t="s">
        <v>11</v>
      </c>
      <c r="O27" s="45" t="s">
        <v>12</v>
      </c>
      <c r="P27" s="45"/>
      <c r="Q27" s="45" t="s">
        <v>14</v>
      </c>
      <c r="R27" s="45" t="s">
        <v>15</v>
      </c>
      <c r="S27" s="45"/>
      <c r="T27" s="45" t="s">
        <v>17</v>
      </c>
      <c r="U27" s="45" t="s">
        <v>18</v>
      </c>
      <c r="V27" s="45" t="s">
        <v>19</v>
      </c>
      <c r="W27" s="45" t="s">
        <v>20</v>
      </c>
      <c r="X27" s="45" t="s">
        <v>21</v>
      </c>
      <c r="Y27" s="45" t="s">
        <v>22</v>
      </c>
      <c r="Z27" s="45"/>
      <c r="AA27" s="45"/>
      <c r="AB27" s="48"/>
      <c r="AC27" s="49"/>
    </row>
    <row r="28" spans="1:29" ht="114" customHeight="1">
      <c r="A28" s="61"/>
      <c r="B28" s="54"/>
      <c r="C28" s="67"/>
      <c r="D28" s="4" t="s">
        <v>5</v>
      </c>
      <c r="E28" s="5" t="s">
        <v>7</v>
      </c>
      <c r="F28" s="5" t="s">
        <v>23</v>
      </c>
      <c r="G28" s="54"/>
      <c r="H28" s="45"/>
      <c r="I28" s="5" t="s">
        <v>9</v>
      </c>
      <c r="J28" s="5" t="s">
        <v>10</v>
      </c>
      <c r="K28" s="54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5" t="s">
        <v>11</v>
      </c>
      <c r="AC28" s="5" t="s">
        <v>53</v>
      </c>
    </row>
    <row r="29" spans="1:29" s="16" customFormat="1" ht="11.25">
      <c r="A29" s="15" t="s">
        <v>0</v>
      </c>
      <c r="B29" s="15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N29" s="15">
        <v>13</v>
      </c>
      <c r="O29" s="15">
        <v>14</v>
      </c>
      <c r="P29" s="15">
        <v>15</v>
      </c>
      <c r="Q29" s="15">
        <v>16</v>
      </c>
      <c r="R29" s="15">
        <v>17</v>
      </c>
      <c r="S29" s="15">
        <v>18</v>
      </c>
      <c r="T29" s="15">
        <v>19</v>
      </c>
      <c r="U29" s="15">
        <v>20</v>
      </c>
      <c r="V29" s="15">
        <v>21</v>
      </c>
      <c r="W29" s="15">
        <v>22</v>
      </c>
      <c r="X29" s="15">
        <v>23</v>
      </c>
      <c r="Y29" s="15">
        <v>24</v>
      </c>
      <c r="Z29" s="15">
        <v>25</v>
      </c>
      <c r="AA29" s="15">
        <v>26</v>
      </c>
      <c r="AB29" s="15">
        <v>27</v>
      </c>
      <c r="AC29" s="15">
        <v>28</v>
      </c>
    </row>
    <row r="30" spans="1:29" s="13" customFormat="1" ht="12.75">
      <c r="A30" s="9" t="s">
        <v>1</v>
      </c>
      <c r="B30" s="9"/>
      <c r="C30" s="10">
        <f>C32</f>
        <v>172</v>
      </c>
      <c r="D30" s="10">
        <f aca="true" t="shared" si="0" ref="D30:AC30">D32</f>
        <v>158</v>
      </c>
      <c r="E30" s="10">
        <f t="shared" si="0"/>
        <v>4</v>
      </c>
      <c r="F30" s="10">
        <f t="shared" si="0"/>
        <v>154</v>
      </c>
      <c r="G30" s="10">
        <f t="shared" si="0"/>
        <v>14</v>
      </c>
      <c r="H30" s="10">
        <f t="shared" si="0"/>
        <v>1</v>
      </c>
      <c r="I30" s="10">
        <f t="shared" si="0"/>
        <v>1</v>
      </c>
      <c r="J30" s="22">
        <f t="shared" si="0"/>
        <v>0</v>
      </c>
      <c r="K30" s="9">
        <f t="shared" si="0"/>
        <v>13749.44</v>
      </c>
      <c r="L30" s="9">
        <f t="shared" si="0"/>
        <v>13749.44</v>
      </c>
      <c r="M30" s="9">
        <f t="shared" si="0"/>
        <v>13749.44</v>
      </c>
      <c r="N30" s="9">
        <f t="shared" si="0"/>
        <v>13724.14</v>
      </c>
      <c r="O30" s="9">
        <f t="shared" si="0"/>
        <v>13724.14</v>
      </c>
      <c r="P30" s="9">
        <f t="shared" si="0"/>
        <v>13724.14</v>
      </c>
      <c r="Q30" s="9">
        <f t="shared" si="0"/>
        <v>0</v>
      </c>
      <c r="R30" s="9">
        <f t="shared" si="0"/>
        <v>13724.14</v>
      </c>
      <c r="S30" s="9">
        <f t="shared" si="0"/>
        <v>0</v>
      </c>
      <c r="T30" s="9">
        <f t="shared" si="0"/>
        <v>0</v>
      </c>
      <c r="U30" s="9">
        <f t="shared" si="0"/>
        <v>0</v>
      </c>
      <c r="V30" s="9">
        <f t="shared" si="0"/>
        <v>0</v>
      </c>
      <c r="W30" s="9">
        <f t="shared" si="0"/>
        <v>0</v>
      </c>
      <c r="X30" s="9">
        <f t="shared" si="0"/>
        <v>0</v>
      </c>
      <c r="Y30" s="9">
        <f t="shared" si="0"/>
        <v>0</v>
      </c>
      <c r="Z30" s="9">
        <f t="shared" si="0"/>
        <v>25.30000000000109</v>
      </c>
      <c r="AA30" s="22">
        <f t="shared" si="0"/>
        <v>0.25</v>
      </c>
      <c r="AB30" s="9">
        <f t="shared" si="0"/>
        <v>0</v>
      </c>
      <c r="AC30" s="9">
        <f t="shared" si="0"/>
        <v>0</v>
      </c>
    </row>
    <row r="31" spans="1:29" ht="11.25" customHeight="1">
      <c r="A31" s="3" t="s">
        <v>2</v>
      </c>
      <c r="B31" s="3"/>
      <c r="C31" s="2"/>
      <c r="D31" s="2"/>
      <c r="E31" s="2"/>
      <c r="F31" s="2"/>
      <c r="G31" s="2"/>
      <c r="H31" s="2"/>
      <c r="I31" s="2"/>
      <c r="J31" s="2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40.5" customHeight="1">
      <c r="A32" s="69" t="s">
        <v>59</v>
      </c>
      <c r="B32" s="70"/>
      <c r="C32" s="42">
        <f>D32+G32</f>
        <v>172</v>
      </c>
      <c r="D32" s="42">
        <f>E32+F32</f>
        <v>158</v>
      </c>
      <c r="E32" s="42">
        <v>4</v>
      </c>
      <c r="F32" s="42">
        <v>154</v>
      </c>
      <c r="G32" s="42">
        <v>14</v>
      </c>
      <c r="H32" s="2">
        <v>1</v>
      </c>
      <c r="I32" s="2">
        <v>1</v>
      </c>
      <c r="J32" s="2"/>
      <c r="K32" s="9">
        <v>13749.44</v>
      </c>
      <c r="L32" s="23">
        <f>L34</f>
        <v>13749.44</v>
      </c>
      <c r="M32" s="23">
        <f>M34</f>
        <v>13749.44</v>
      </c>
      <c r="N32" s="23">
        <f>N34</f>
        <v>13724.14</v>
      </c>
      <c r="O32" s="23">
        <f>O34</f>
        <v>13724.14</v>
      </c>
      <c r="P32" s="23">
        <f>P34</f>
        <v>13724.14</v>
      </c>
      <c r="Q32" s="23"/>
      <c r="R32" s="23">
        <f>R34</f>
        <v>13724.14</v>
      </c>
      <c r="S32" s="23">
        <f>S34</f>
        <v>0</v>
      </c>
      <c r="T32" s="23"/>
      <c r="U32" s="23"/>
      <c r="V32" s="23"/>
      <c r="W32" s="23"/>
      <c r="X32" s="23"/>
      <c r="Y32" s="23"/>
      <c r="Z32" s="23">
        <f>L32-N32</f>
        <v>25.30000000000109</v>
      </c>
      <c r="AA32" s="32">
        <v>0.25</v>
      </c>
      <c r="AB32" s="23"/>
      <c r="AC32" s="23"/>
    </row>
    <row r="33" spans="1:29" ht="13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0:29" s="26" customFormat="1" ht="15" customHeight="1">
      <c r="J34" s="27" t="s">
        <v>62</v>
      </c>
      <c r="K34" s="28"/>
      <c r="L34" s="28">
        <f>M34</f>
        <v>13749.44</v>
      </c>
      <c r="M34" s="29">
        <v>13749.44</v>
      </c>
      <c r="N34" s="28">
        <f>O34</f>
        <v>13724.14</v>
      </c>
      <c r="O34" s="44">
        <v>13724.14</v>
      </c>
      <c r="P34" s="28">
        <f>R34</f>
        <v>13724.14</v>
      </c>
      <c r="Q34" s="28"/>
      <c r="R34" s="29">
        <v>13724.14</v>
      </c>
      <c r="S34" s="28">
        <f>T34+U34+V34+W34+X34+Y34</f>
        <v>0</v>
      </c>
      <c r="T34" s="28"/>
      <c r="U34" s="29">
        <v>0</v>
      </c>
      <c r="V34" s="28"/>
      <c r="W34" s="28"/>
      <c r="X34" s="28"/>
      <c r="Y34" s="28"/>
      <c r="Z34" s="28">
        <f>L34-N34</f>
        <v>25.30000000000109</v>
      </c>
      <c r="AA34" s="30"/>
      <c r="AB34" s="28"/>
      <c r="AC34" s="28"/>
    </row>
    <row r="35" spans="10:29" s="26" customFormat="1" ht="15" customHeight="1">
      <c r="J35" s="27"/>
      <c r="K35" s="27"/>
      <c r="L35" s="27"/>
      <c r="M35" s="28"/>
      <c r="N35" s="28"/>
      <c r="O35" s="28"/>
      <c r="P35" s="28"/>
      <c r="Q35" s="27"/>
      <c r="R35" s="28"/>
      <c r="S35" s="28"/>
      <c r="T35" s="27"/>
      <c r="U35" s="27"/>
      <c r="V35" s="27"/>
      <c r="W35" s="27"/>
      <c r="X35" s="27"/>
      <c r="Y35" s="27"/>
      <c r="Z35" s="28"/>
      <c r="AA35" s="30"/>
      <c r="AB35" s="27"/>
      <c r="AC35" s="27"/>
    </row>
    <row r="36" spans="10:29" s="26" customFormat="1" ht="12.75">
      <c r="J36" s="27"/>
      <c r="K36" s="27"/>
      <c r="L36" s="27"/>
      <c r="M36" s="28"/>
      <c r="N36" s="28"/>
      <c r="O36" s="28"/>
      <c r="P36" s="28"/>
      <c r="Q36" s="27"/>
      <c r="R36" s="28"/>
      <c r="S36" s="28"/>
      <c r="T36" s="27"/>
      <c r="U36" s="27"/>
      <c r="V36" s="27"/>
      <c r="W36" s="27"/>
      <c r="X36" s="27"/>
      <c r="Y36" s="27"/>
      <c r="Z36" s="28"/>
      <c r="AA36" s="30"/>
      <c r="AB36" s="27"/>
      <c r="AC36" s="27"/>
    </row>
    <row r="37" spans="10:29" s="26" customFormat="1" ht="12.75">
      <c r="J37" s="27"/>
      <c r="K37" s="27"/>
      <c r="L37" s="27"/>
      <c r="M37" s="28"/>
      <c r="N37" s="28"/>
      <c r="O37" s="28"/>
      <c r="P37" s="28"/>
      <c r="Q37" s="27"/>
      <c r="R37" s="28"/>
      <c r="S37" s="28"/>
      <c r="T37" s="27"/>
      <c r="U37" s="27"/>
      <c r="V37" s="27"/>
      <c r="W37" s="27"/>
      <c r="X37" s="27"/>
      <c r="Y37" s="27"/>
      <c r="Z37" s="28"/>
      <c r="AA37" s="30"/>
      <c r="AB37" s="27"/>
      <c r="AC37" s="27"/>
    </row>
    <row r="38" spans="2:29" ht="15">
      <c r="B38" s="55" t="s">
        <v>36</v>
      </c>
      <c r="C38" s="55"/>
      <c r="D38" s="55"/>
      <c r="E38" t="s">
        <v>39</v>
      </c>
      <c r="H38" s="33" t="s">
        <v>73</v>
      </c>
      <c r="I38" s="34"/>
      <c r="J38" s="34"/>
      <c r="K38" s="12"/>
      <c r="L38" s="12"/>
      <c r="N38" s="19"/>
      <c r="Q38" s="26"/>
      <c r="R38" s="26"/>
      <c r="S38" s="26"/>
      <c r="T38" s="26"/>
      <c r="U38" s="26"/>
      <c r="V38" s="26"/>
      <c r="W38" s="26"/>
      <c r="X38" s="26"/>
      <c r="Y38" s="26"/>
      <c r="Z38" s="28"/>
      <c r="AA38" s="26"/>
      <c r="AB38" s="26"/>
      <c r="AC38" s="26"/>
    </row>
    <row r="39" spans="5:18" ht="12.75">
      <c r="E39" s="1" t="s">
        <v>40</v>
      </c>
      <c r="F39" s="1"/>
      <c r="H39" s="1" t="s">
        <v>43</v>
      </c>
      <c r="I39" s="1"/>
      <c r="J39" s="1"/>
      <c r="K39" s="1"/>
      <c r="L39" s="1"/>
      <c r="R39" t="s">
        <v>61</v>
      </c>
    </row>
    <row r="41" spans="2:10" ht="15">
      <c r="B41" s="55" t="s">
        <v>37</v>
      </c>
      <c r="C41" s="55"/>
      <c r="D41" s="55"/>
      <c r="E41" t="s">
        <v>39</v>
      </c>
      <c r="H41" s="35" t="s">
        <v>75</v>
      </c>
      <c r="I41" s="34"/>
      <c r="J41" s="36"/>
    </row>
    <row r="42" spans="5:12" ht="12.75">
      <c r="E42" s="1" t="s">
        <v>40</v>
      </c>
      <c r="F42" s="1"/>
      <c r="H42" s="1" t="s">
        <v>43</v>
      </c>
      <c r="I42" s="1"/>
      <c r="J42" s="1"/>
      <c r="K42" s="1"/>
      <c r="L42" s="1"/>
    </row>
    <row r="43" spans="5:6" ht="12.75">
      <c r="E43" s="1"/>
      <c r="F43" s="1"/>
    </row>
    <row r="44" spans="2:15" ht="15">
      <c r="B44" s="55" t="s">
        <v>38</v>
      </c>
      <c r="C44" s="55"/>
      <c r="D44" s="55"/>
      <c r="E44" t="s">
        <v>56</v>
      </c>
      <c r="H44" t="s">
        <v>41</v>
      </c>
      <c r="K44" s="12" t="s">
        <v>74</v>
      </c>
      <c r="L44" s="12"/>
      <c r="M44" s="11"/>
      <c r="N44" s="11" t="s">
        <v>71</v>
      </c>
      <c r="O44" s="11"/>
    </row>
    <row r="45" spans="5:15" ht="12.75">
      <c r="E45" s="1" t="s">
        <v>42</v>
      </c>
      <c r="F45" s="1"/>
      <c r="H45" s="1" t="s">
        <v>40</v>
      </c>
      <c r="I45" s="1"/>
      <c r="K45" s="1" t="s">
        <v>44</v>
      </c>
      <c r="L45" s="1"/>
      <c r="M45" s="1"/>
      <c r="N45" s="1"/>
      <c r="O45" s="1"/>
    </row>
    <row r="47" ht="12.75">
      <c r="D47" s="11" t="s">
        <v>101</v>
      </c>
    </row>
    <row r="48" ht="12.75">
      <c r="A48" s="7" t="s">
        <v>45</v>
      </c>
    </row>
  </sheetData>
  <sheetProtection/>
  <mergeCells count="41">
    <mergeCell ref="A32:B32"/>
    <mergeCell ref="H25:J25"/>
    <mergeCell ref="AA25:AA28"/>
    <mergeCell ref="I4:U4"/>
    <mergeCell ref="Y22:Y23"/>
    <mergeCell ref="T27:T28"/>
    <mergeCell ref="P25:Y25"/>
    <mergeCell ref="B25:B28"/>
    <mergeCell ref="D26:G26"/>
    <mergeCell ref="C26:C28"/>
    <mergeCell ref="A1:AB2"/>
    <mergeCell ref="X27:X28"/>
    <mergeCell ref="Z25:Z28"/>
    <mergeCell ref="O27:O28"/>
    <mergeCell ref="A25:A28"/>
    <mergeCell ref="W27:W28"/>
    <mergeCell ref="B41:D41"/>
    <mergeCell ref="B38:D38"/>
    <mergeCell ref="G27:G28"/>
    <mergeCell ref="P26:P28"/>
    <mergeCell ref="Q26:R26"/>
    <mergeCell ref="Y27:Y28"/>
    <mergeCell ref="R27:R28"/>
    <mergeCell ref="B44:D44"/>
    <mergeCell ref="C25:G25"/>
    <mergeCell ref="L25:M26"/>
    <mergeCell ref="T26:Y26"/>
    <mergeCell ref="M27:M28"/>
    <mergeCell ref="S26:S28"/>
    <mergeCell ref="N27:N28"/>
    <mergeCell ref="D27:F27"/>
    <mergeCell ref="U27:U28"/>
    <mergeCell ref="Q27:Q28"/>
    <mergeCell ref="AB26:AC27"/>
    <mergeCell ref="AB25:AC25"/>
    <mergeCell ref="H26:H28"/>
    <mergeCell ref="I26:J27"/>
    <mergeCell ref="K25:K28"/>
    <mergeCell ref="V27:V28"/>
    <mergeCell ref="L27:L28"/>
    <mergeCell ref="N25:O26"/>
  </mergeCells>
  <conditionalFormatting sqref="A48 A1 K12:T16 I5:M5 A3:H5 A18:G22 I3:U4 N5:T11 K6:M11 A6:G16 A49:O65536 A24:J37 AD1:IV65536 P35:AC65536 V3:AB31 D38:O48 K19:K33 L19:T31 AC1:AC31 K35:O37 U5:U32 L32:AC33 K34:AC34 C39:C40 C42:C43 C45:C46">
    <cfRule type="cellIs" priority="4" dxfId="8" operator="equal" stopIfTrue="1">
      <formula>0</formula>
    </cfRule>
  </conditionalFormatting>
  <printOptions/>
  <pageMargins left="0.4330708661417323" right="0" top="0.984251968503937" bottom="0" header="0" footer="0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8"/>
  <sheetViews>
    <sheetView view="pageBreakPreview" zoomScaleSheetLayoutView="100" zoomScalePageLayoutView="0" workbookViewId="0" topLeftCell="A1">
      <selection activeCell="A1" sqref="A1:AB2"/>
    </sheetView>
  </sheetViews>
  <sheetFormatPr defaultColWidth="9.00390625" defaultRowHeight="12.75"/>
  <cols>
    <col min="1" max="1" width="10.25390625" style="0" customWidth="1"/>
    <col min="2" max="2" width="8.625" style="0" customWidth="1"/>
    <col min="3" max="3" width="6.25390625" style="0" customWidth="1"/>
    <col min="4" max="4" width="5.625" style="0" customWidth="1"/>
    <col min="5" max="5" width="6.625" style="0" customWidth="1"/>
    <col min="6" max="6" width="7.125" style="0" customWidth="1"/>
    <col min="7" max="7" width="10.75390625" style="0" customWidth="1"/>
    <col min="8" max="8" width="6.75390625" style="0" customWidth="1"/>
    <col min="9" max="9" width="6.875" style="0" customWidth="1"/>
    <col min="10" max="10" width="8.125" style="0" customWidth="1"/>
    <col min="11" max="11" width="10.25390625" style="0" customWidth="1"/>
    <col min="12" max="12" width="12.00390625" style="0" customWidth="1"/>
    <col min="13" max="13" width="11.625" style="0" customWidth="1"/>
    <col min="14" max="14" width="11.375" style="0" customWidth="1"/>
    <col min="15" max="15" width="11.25390625" style="0" customWidth="1"/>
    <col min="16" max="16" width="11.125" style="0" customWidth="1"/>
    <col min="17" max="17" width="6.875" style="0" customWidth="1"/>
    <col min="18" max="18" width="10.75390625" style="0" customWidth="1"/>
    <col min="19" max="19" width="10.00390625" style="0" customWidth="1"/>
    <col min="20" max="20" width="7.00390625" style="0" customWidth="1"/>
    <col min="21" max="21" width="7.875" style="0" customWidth="1"/>
    <col min="22" max="22" width="5.625" style="0" customWidth="1"/>
    <col min="23" max="23" width="5.125" style="0" customWidth="1"/>
    <col min="24" max="24" width="9.875" style="0" customWidth="1"/>
    <col min="25" max="25" width="13.25390625" style="0" customWidth="1"/>
    <col min="26" max="26" width="10.25390625" style="0" customWidth="1"/>
    <col min="27" max="27" width="6.625" style="0" customWidth="1"/>
  </cols>
  <sheetData>
    <row r="1" spans="1:28" ht="12" customHeight="1">
      <c r="A1" s="68" t="s">
        <v>66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</row>
    <row r="2" spans="1:28" ht="28.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4" spans="9:25" ht="15.75">
      <c r="I4" s="71" t="s">
        <v>92</v>
      </c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Y4" s="1" t="s">
        <v>24</v>
      </c>
    </row>
    <row r="5" spans="24:25" ht="12.75">
      <c r="X5" s="6" t="s">
        <v>25</v>
      </c>
      <c r="Y5" s="3"/>
    </row>
    <row r="6" spans="24:25" ht="12.75">
      <c r="X6" s="6" t="s">
        <v>26</v>
      </c>
      <c r="Y6" s="3"/>
    </row>
    <row r="7" ht="12.75">
      <c r="Y7" s="2"/>
    </row>
    <row r="8" ht="12.75">
      <c r="Y8" s="2"/>
    </row>
    <row r="9" ht="12.75">
      <c r="Y9" s="2"/>
    </row>
    <row r="10" spans="1:25" ht="15.75">
      <c r="A10" t="s">
        <v>58</v>
      </c>
      <c r="Y10" s="2">
        <v>1102</v>
      </c>
    </row>
    <row r="11" spans="24:25" ht="12.75">
      <c r="X11" s="6" t="s">
        <v>28</v>
      </c>
      <c r="Y11" s="2"/>
    </row>
    <row r="12" spans="1:25" ht="12.75">
      <c r="A12" t="s">
        <v>27</v>
      </c>
      <c r="X12" s="6"/>
      <c r="Y12" s="2">
        <v>5190000</v>
      </c>
    </row>
    <row r="13" spans="24:25" ht="12.75">
      <c r="X13" s="6" t="s">
        <v>30</v>
      </c>
      <c r="Y13" s="2"/>
    </row>
    <row r="14" spans="1:25" ht="12.75">
      <c r="A14" t="s">
        <v>29</v>
      </c>
      <c r="X14" s="6"/>
      <c r="Y14" s="2"/>
    </row>
    <row r="15" spans="24:25" ht="12.75">
      <c r="X15" s="6"/>
      <c r="Y15" s="2"/>
    </row>
    <row r="16" spans="1:25" ht="12.75">
      <c r="A16" t="s">
        <v>57</v>
      </c>
      <c r="B16" s="8"/>
      <c r="C16" s="8"/>
      <c r="D16" s="8"/>
      <c r="E16" s="8"/>
      <c r="F16" s="8"/>
      <c r="G16" s="8"/>
      <c r="X16" s="6"/>
      <c r="Y16" s="2"/>
    </row>
    <row r="17" spans="24:25" ht="12.75">
      <c r="X17" s="6"/>
      <c r="Y17" s="2"/>
    </row>
    <row r="18" spans="1:25" ht="12.75">
      <c r="A18" t="s">
        <v>31</v>
      </c>
      <c r="X18" s="6"/>
      <c r="Y18" s="2"/>
    </row>
    <row r="19" spans="24:25" ht="12.75">
      <c r="X19" s="6" t="s">
        <v>32</v>
      </c>
      <c r="Y19" s="2">
        <v>519</v>
      </c>
    </row>
    <row r="20" spans="1:25" ht="12.75">
      <c r="A20" t="s">
        <v>33</v>
      </c>
      <c r="X20" s="6"/>
      <c r="Y20" s="2">
        <v>251</v>
      </c>
    </row>
    <row r="21" spans="24:25" ht="12.75">
      <c r="X21" s="6" t="s">
        <v>34</v>
      </c>
      <c r="Y21" s="2"/>
    </row>
    <row r="22" spans="1:25" ht="12.75">
      <c r="A22" t="s">
        <v>60</v>
      </c>
      <c r="X22" s="6"/>
      <c r="Y22" s="61"/>
    </row>
    <row r="23" spans="24:25" ht="12.75">
      <c r="X23" s="6" t="s">
        <v>35</v>
      </c>
      <c r="Y23" s="61"/>
    </row>
    <row r="25" spans="1:29" ht="39" customHeight="1">
      <c r="A25" s="61"/>
      <c r="B25" s="52" t="s">
        <v>3</v>
      </c>
      <c r="C25" s="56" t="s">
        <v>4</v>
      </c>
      <c r="D25" s="57"/>
      <c r="E25" s="57"/>
      <c r="F25" s="57"/>
      <c r="G25" s="58"/>
      <c r="H25" s="56" t="s">
        <v>46</v>
      </c>
      <c r="I25" s="57"/>
      <c r="J25" s="58"/>
      <c r="K25" s="52" t="s">
        <v>47</v>
      </c>
      <c r="L25" s="59" t="s">
        <v>48</v>
      </c>
      <c r="M25" s="60"/>
      <c r="N25" s="45" t="s">
        <v>49</v>
      </c>
      <c r="O25" s="45"/>
      <c r="P25" s="62" t="s">
        <v>50</v>
      </c>
      <c r="Q25" s="63"/>
      <c r="R25" s="63"/>
      <c r="S25" s="63"/>
      <c r="T25" s="63"/>
      <c r="U25" s="63"/>
      <c r="V25" s="63"/>
      <c r="W25" s="63"/>
      <c r="X25" s="63"/>
      <c r="Y25" s="64"/>
      <c r="Z25" s="45" t="s">
        <v>52</v>
      </c>
      <c r="AA25" s="45" t="s">
        <v>51</v>
      </c>
      <c r="AB25" s="50" t="s">
        <v>55</v>
      </c>
      <c r="AC25" s="51"/>
    </row>
    <row r="26" spans="1:29" ht="38.25" customHeight="1">
      <c r="A26" s="61"/>
      <c r="B26" s="53"/>
      <c r="C26" s="65" t="s">
        <v>5</v>
      </c>
      <c r="D26" s="61" t="s">
        <v>2</v>
      </c>
      <c r="E26" s="61"/>
      <c r="F26" s="61"/>
      <c r="G26" s="61"/>
      <c r="H26" s="45" t="s">
        <v>5</v>
      </c>
      <c r="I26" s="45" t="s">
        <v>2</v>
      </c>
      <c r="J26" s="45"/>
      <c r="K26" s="53"/>
      <c r="L26" s="48"/>
      <c r="M26" s="49"/>
      <c r="N26" s="45"/>
      <c r="O26" s="45"/>
      <c r="P26" s="45" t="s">
        <v>13</v>
      </c>
      <c r="Q26" s="45" t="s">
        <v>2</v>
      </c>
      <c r="R26" s="45"/>
      <c r="S26" s="45" t="s">
        <v>16</v>
      </c>
      <c r="T26" s="45" t="s">
        <v>2</v>
      </c>
      <c r="U26" s="45"/>
      <c r="V26" s="45"/>
      <c r="W26" s="45"/>
      <c r="X26" s="45"/>
      <c r="Y26" s="45"/>
      <c r="Z26" s="45"/>
      <c r="AA26" s="45"/>
      <c r="AB26" s="46" t="s">
        <v>54</v>
      </c>
      <c r="AC26" s="47"/>
    </row>
    <row r="27" spans="1:29" ht="39" customHeight="1">
      <c r="A27" s="61"/>
      <c r="B27" s="53"/>
      <c r="C27" s="66"/>
      <c r="D27" s="56" t="s">
        <v>6</v>
      </c>
      <c r="E27" s="57"/>
      <c r="F27" s="58"/>
      <c r="G27" s="52" t="s">
        <v>8</v>
      </c>
      <c r="H27" s="45"/>
      <c r="I27" s="45"/>
      <c r="J27" s="45"/>
      <c r="K27" s="53"/>
      <c r="L27" s="45" t="s">
        <v>11</v>
      </c>
      <c r="M27" s="45" t="s">
        <v>12</v>
      </c>
      <c r="N27" s="45" t="s">
        <v>11</v>
      </c>
      <c r="O27" s="45" t="s">
        <v>12</v>
      </c>
      <c r="P27" s="45"/>
      <c r="Q27" s="45" t="s">
        <v>14</v>
      </c>
      <c r="R27" s="45" t="s">
        <v>15</v>
      </c>
      <c r="S27" s="45"/>
      <c r="T27" s="45" t="s">
        <v>17</v>
      </c>
      <c r="U27" s="45" t="s">
        <v>18</v>
      </c>
      <c r="V27" s="45" t="s">
        <v>19</v>
      </c>
      <c r="W27" s="45" t="s">
        <v>20</v>
      </c>
      <c r="X27" s="45" t="s">
        <v>21</v>
      </c>
      <c r="Y27" s="45" t="s">
        <v>22</v>
      </c>
      <c r="Z27" s="45"/>
      <c r="AA27" s="45"/>
      <c r="AB27" s="48"/>
      <c r="AC27" s="49"/>
    </row>
    <row r="28" spans="1:29" ht="114" customHeight="1">
      <c r="A28" s="61"/>
      <c r="B28" s="54"/>
      <c r="C28" s="67"/>
      <c r="D28" s="4" t="s">
        <v>5</v>
      </c>
      <c r="E28" s="5" t="s">
        <v>7</v>
      </c>
      <c r="F28" s="5" t="s">
        <v>23</v>
      </c>
      <c r="G28" s="54"/>
      <c r="H28" s="45"/>
      <c r="I28" s="5" t="s">
        <v>9</v>
      </c>
      <c r="J28" s="5" t="s">
        <v>10</v>
      </c>
      <c r="K28" s="54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5" t="s">
        <v>11</v>
      </c>
      <c r="AC28" s="5" t="s">
        <v>53</v>
      </c>
    </row>
    <row r="29" spans="1:29" s="16" customFormat="1" ht="11.25">
      <c r="A29" s="15" t="s">
        <v>0</v>
      </c>
      <c r="B29" s="15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N29" s="15">
        <v>13</v>
      </c>
      <c r="O29" s="15">
        <v>14</v>
      </c>
      <c r="P29" s="15">
        <v>15</v>
      </c>
      <c r="Q29" s="15">
        <v>16</v>
      </c>
      <c r="R29" s="15">
        <v>17</v>
      </c>
      <c r="S29" s="15">
        <v>18</v>
      </c>
      <c r="T29" s="15">
        <v>19</v>
      </c>
      <c r="U29" s="15">
        <v>20</v>
      </c>
      <c r="V29" s="15">
        <v>21</v>
      </c>
      <c r="W29" s="15">
        <v>22</v>
      </c>
      <c r="X29" s="15">
        <v>23</v>
      </c>
      <c r="Y29" s="15">
        <v>24</v>
      </c>
      <c r="Z29" s="15">
        <v>25</v>
      </c>
      <c r="AA29" s="15">
        <v>26</v>
      </c>
      <c r="AB29" s="15">
        <v>27</v>
      </c>
      <c r="AC29" s="15">
        <v>28</v>
      </c>
    </row>
    <row r="30" spans="1:29" s="13" customFormat="1" ht="12.75">
      <c r="A30" s="9" t="s">
        <v>1</v>
      </c>
      <c r="B30" s="9"/>
      <c r="C30" s="10">
        <f aca="true" t="shared" si="0" ref="C30:AC30">C32</f>
        <v>174</v>
      </c>
      <c r="D30" s="10">
        <f t="shared" si="0"/>
        <v>162</v>
      </c>
      <c r="E30" s="10">
        <f t="shared" si="0"/>
        <v>4</v>
      </c>
      <c r="F30" s="10">
        <f t="shared" si="0"/>
        <v>158</v>
      </c>
      <c r="G30" s="10">
        <f t="shared" si="0"/>
        <v>12</v>
      </c>
      <c r="H30" s="10">
        <f t="shared" si="0"/>
        <v>1</v>
      </c>
      <c r="I30" s="10">
        <f t="shared" si="0"/>
        <v>1</v>
      </c>
      <c r="J30" s="22">
        <f t="shared" si="0"/>
        <v>0</v>
      </c>
      <c r="K30" s="9">
        <f t="shared" si="0"/>
        <v>63500</v>
      </c>
      <c r="L30" s="9">
        <f t="shared" si="0"/>
        <v>35247.72</v>
      </c>
      <c r="M30" s="9">
        <f t="shared" si="0"/>
        <v>21498.28</v>
      </c>
      <c r="N30" s="9">
        <f t="shared" si="0"/>
        <v>35247.72</v>
      </c>
      <c r="O30" s="9">
        <f t="shared" si="0"/>
        <v>21523.58</v>
      </c>
      <c r="P30" s="9">
        <f t="shared" si="0"/>
        <v>21523.58</v>
      </c>
      <c r="Q30" s="9">
        <f t="shared" si="0"/>
        <v>0</v>
      </c>
      <c r="R30" s="9">
        <f t="shared" si="0"/>
        <v>21523.58</v>
      </c>
      <c r="S30" s="9">
        <f t="shared" si="0"/>
        <v>0</v>
      </c>
      <c r="T30" s="9">
        <f t="shared" si="0"/>
        <v>0</v>
      </c>
      <c r="U30" s="9">
        <f t="shared" si="0"/>
        <v>0</v>
      </c>
      <c r="V30" s="9">
        <f t="shared" si="0"/>
        <v>0</v>
      </c>
      <c r="W30" s="9">
        <f t="shared" si="0"/>
        <v>0</v>
      </c>
      <c r="X30" s="9">
        <f t="shared" si="0"/>
        <v>0</v>
      </c>
      <c r="Y30" s="9">
        <f t="shared" si="0"/>
        <v>0</v>
      </c>
      <c r="Z30" s="9">
        <f t="shared" si="0"/>
        <v>0</v>
      </c>
      <c r="AA30" s="10">
        <f t="shared" si="0"/>
        <v>0.25</v>
      </c>
      <c r="AB30" s="9">
        <f t="shared" si="0"/>
        <v>0</v>
      </c>
      <c r="AC30" s="9">
        <f t="shared" si="0"/>
        <v>0</v>
      </c>
    </row>
    <row r="31" spans="1:29" ht="11.25" customHeight="1">
      <c r="A31" s="3" t="s">
        <v>2</v>
      </c>
      <c r="B31" s="3"/>
      <c r="C31" s="2"/>
      <c r="D31" s="2"/>
      <c r="E31" s="2"/>
      <c r="F31" s="2"/>
      <c r="G31" s="2"/>
      <c r="H31" s="2"/>
      <c r="I31" s="2"/>
      <c r="J31" s="2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40.5" customHeight="1">
      <c r="A32" s="69" t="s">
        <v>59</v>
      </c>
      <c r="B32" s="70"/>
      <c r="C32" s="2">
        <f>D32+G32</f>
        <v>174</v>
      </c>
      <c r="D32" s="2">
        <f>E32+F32</f>
        <v>162</v>
      </c>
      <c r="E32" s="2">
        <v>4</v>
      </c>
      <c r="F32" s="2">
        <v>158</v>
      </c>
      <c r="G32" s="2">
        <v>12</v>
      </c>
      <c r="H32" s="2">
        <v>1</v>
      </c>
      <c r="I32" s="2">
        <v>1</v>
      </c>
      <c r="J32" s="2"/>
      <c r="K32" s="9">
        <v>63500</v>
      </c>
      <c r="L32" s="9">
        <f>L35</f>
        <v>35247.72</v>
      </c>
      <c r="M32" s="9">
        <f>M35</f>
        <v>21498.28</v>
      </c>
      <c r="N32" s="9">
        <f>N35</f>
        <v>35247.72</v>
      </c>
      <c r="O32" s="9">
        <f>O35</f>
        <v>21523.58</v>
      </c>
      <c r="P32" s="9">
        <f aca="true" t="shared" si="1" ref="P32:U32">P35-P34</f>
        <v>21523.58</v>
      </c>
      <c r="Q32" s="9">
        <f t="shared" si="1"/>
        <v>0</v>
      </c>
      <c r="R32" s="9">
        <f t="shared" si="1"/>
        <v>21523.58</v>
      </c>
      <c r="S32" s="9">
        <f t="shared" si="1"/>
        <v>0</v>
      </c>
      <c r="T32" s="9">
        <f t="shared" si="1"/>
        <v>0</v>
      </c>
      <c r="U32" s="9">
        <f t="shared" si="1"/>
        <v>0</v>
      </c>
      <c r="V32" s="9">
        <f>V35</f>
        <v>0</v>
      </c>
      <c r="W32" s="9">
        <f>W35</f>
        <v>0</v>
      </c>
      <c r="X32" s="9">
        <f>X35</f>
        <v>0</v>
      </c>
      <c r="Y32" s="9">
        <f>Y35</f>
        <v>0</v>
      </c>
      <c r="Z32" s="9">
        <f>Z35</f>
        <v>0</v>
      </c>
      <c r="AA32" s="22">
        <v>0.25</v>
      </c>
      <c r="AB32" s="9"/>
      <c r="AC32" s="9"/>
    </row>
    <row r="33" spans="1:2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0:29" s="17" customFormat="1" ht="12.75">
      <c r="J34" s="19" t="s">
        <v>62</v>
      </c>
      <c r="K34" s="20"/>
      <c r="L34" s="20">
        <f>'ВУС 1 кв.'!L32</f>
        <v>13749.44</v>
      </c>
      <c r="M34" s="20">
        <f>'ВУС 1 кв.'!M32</f>
        <v>13749.44</v>
      </c>
      <c r="N34" s="20">
        <f>'ВУС 1 кв.'!N32</f>
        <v>13724.14</v>
      </c>
      <c r="O34" s="20">
        <f>'ВУС 1 кв.'!O32</f>
        <v>13724.14</v>
      </c>
      <c r="P34" s="20">
        <f>'ВУС 1 кв.'!P32</f>
        <v>13724.14</v>
      </c>
      <c r="Q34" s="20">
        <f>'ВУС 1 кв.'!Q32</f>
        <v>0</v>
      </c>
      <c r="R34" s="20">
        <f>'ВУС 1 кв.'!R32</f>
        <v>13724.14</v>
      </c>
      <c r="S34" s="20">
        <f>'ВУС 1 кв.'!S32</f>
        <v>0</v>
      </c>
      <c r="T34" s="20">
        <f>'ВУС 1 кв.'!T32</f>
        <v>0</v>
      </c>
      <c r="U34" s="20">
        <f>'ВУС 1 кв.'!U32</f>
        <v>0</v>
      </c>
      <c r="V34" s="20">
        <f>'ВУС 1 кв.'!V32</f>
        <v>0</v>
      </c>
      <c r="W34" s="20">
        <f>'ВУС 1 кв.'!W32</f>
        <v>0</v>
      </c>
      <c r="X34" s="20">
        <f>'ВУС 1 кв.'!X32</f>
        <v>0</v>
      </c>
      <c r="Y34" s="20">
        <f>'ВУС 1 кв.'!Y32</f>
        <v>0</v>
      </c>
      <c r="Z34" s="20">
        <f>'ВУС 1 кв.'!Z32</f>
        <v>25.30000000000109</v>
      </c>
      <c r="AA34" s="20">
        <f>'ВУС 1 кв.'!AA32</f>
        <v>0.25</v>
      </c>
      <c r="AB34" s="20"/>
      <c r="AC34" s="20"/>
    </row>
    <row r="35" spans="10:29" s="17" customFormat="1" ht="12.75">
      <c r="J35" s="19" t="s">
        <v>63</v>
      </c>
      <c r="K35" s="19"/>
      <c r="L35" s="24">
        <v>35247.72</v>
      </c>
      <c r="M35" s="20">
        <f>L35-L34</f>
        <v>21498.28</v>
      </c>
      <c r="N35" s="37">
        <v>35247.72</v>
      </c>
      <c r="O35" s="20">
        <f>N35-N34</f>
        <v>21523.58</v>
      </c>
      <c r="P35" s="37">
        <v>35247.72</v>
      </c>
      <c r="Q35" s="19"/>
      <c r="R35" s="20">
        <f>P35</f>
        <v>35247.72</v>
      </c>
      <c r="S35" s="20">
        <v>0</v>
      </c>
      <c r="T35" s="19"/>
      <c r="U35" s="24">
        <v>0</v>
      </c>
      <c r="V35" s="19"/>
      <c r="W35" s="19"/>
      <c r="X35" s="24">
        <v>0</v>
      </c>
      <c r="Y35" s="19"/>
      <c r="Z35" s="20">
        <f>L35-N35</f>
        <v>0</v>
      </c>
      <c r="AA35" s="38">
        <v>0.25</v>
      </c>
      <c r="AB35" s="19"/>
      <c r="AC35" s="19"/>
    </row>
    <row r="36" spans="10:29" s="17" customFormat="1" ht="12.75">
      <c r="J36" s="19"/>
      <c r="K36" s="19"/>
      <c r="L36" s="19"/>
      <c r="M36" s="20"/>
      <c r="N36" s="20"/>
      <c r="O36" s="20"/>
      <c r="P36" s="20"/>
      <c r="Q36" s="19"/>
      <c r="R36" s="20"/>
      <c r="S36" s="20"/>
      <c r="T36" s="19"/>
      <c r="U36" s="19"/>
      <c r="V36" s="19"/>
      <c r="W36" s="19"/>
      <c r="X36" s="19"/>
      <c r="Y36" s="19"/>
      <c r="Z36" s="20"/>
      <c r="AA36" s="18"/>
      <c r="AB36" s="19"/>
      <c r="AC36" s="19"/>
    </row>
    <row r="37" spans="10:29" s="17" customFormat="1" ht="12.75">
      <c r="J37" s="19"/>
      <c r="K37" s="19"/>
      <c r="L37" s="19"/>
      <c r="M37" s="20"/>
      <c r="N37" s="20"/>
      <c r="O37" s="20"/>
      <c r="P37" s="20"/>
      <c r="Q37" s="19"/>
      <c r="R37" s="20"/>
      <c r="S37" s="20"/>
      <c r="T37" s="19"/>
      <c r="U37" s="19"/>
      <c r="V37" s="19"/>
      <c r="W37" s="19"/>
      <c r="X37" s="19"/>
      <c r="Y37" s="19"/>
      <c r="Z37" s="20"/>
      <c r="AA37" s="18"/>
      <c r="AB37" s="19"/>
      <c r="AC37" s="19"/>
    </row>
    <row r="38" spans="2:26" ht="15">
      <c r="B38" s="55" t="s">
        <v>36</v>
      </c>
      <c r="C38" s="55"/>
      <c r="D38" s="55"/>
      <c r="E38" t="s">
        <v>39</v>
      </c>
      <c r="H38" s="12" t="s">
        <v>79</v>
      </c>
      <c r="I38" s="12"/>
      <c r="J38" s="12"/>
      <c r="K38" s="12"/>
      <c r="L38" s="12"/>
      <c r="N38" s="19"/>
      <c r="Z38" s="20">
        <f>L38-N38</f>
        <v>0</v>
      </c>
    </row>
    <row r="39" spans="5:18" ht="12.75">
      <c r="E39" s="1" t="s">
        <v>40</v>
      </c>
      <c r="F39" s="1"/>
      <c r="H39" s="1" t="s">
        <v>43</v>
      </c>
      <c r="I39" s="1"/>
      <c r="J39" s="1"/>
      <c r="K39" s="1"/>
      <c r="L39" s="1"/>
      <c r="R39" t="s">
        <v>61</v>
      </c>
    </row>
    <row r="41" spans="2:9" ht="15">
      <c r="B41" s="55" t="s">
        <v>37</v>
      </c>
      <c r="C41" s="55"/>
      <c r="D41" s="55"/>
      <c r="E41" t="s">
        <v>39</v>
      </c>
      <c r="H41" s="12" t="s">
        <v>80</v>
      </c>
      <c r="I41" s="12"/>
    </row>
    <row r="42" spans="5:12" ht="12.75">
      <c r="E42" s="1" t="s">
        <v>40</v>
      </c>
      <c r="F42" s="1"/>
      <c r="H42" s="1" t="s">
        <v>43</v>
      </c>
      <c r="I42" s="1"/>
      <c r="J42" s="1"/>
      <c r="K42" s="1"/>
      <c r="L42" s="1"/>
    </row>
    <row r="43" spans="5:6" ht="12.75">
      <c r="E43" s="1"/>
      <c r="F43" s="1"/>
    </row>
    <row r="44" spans="2:15" ht="15">
      <c r="B44" s="55" t="s">
        <v>38</v>
      </c>
      <c r="C44" s="55"/>
      <c r="D44" s="55"/>
      <c r="E44" t="s">
        <v>56</v>
      </c>
      <c r="H44" t="s">
        <v>41</v>
      </c>
      <c r="K44" s="12" t="s">
        <v>81</v>
      </c>
      <c r="L44" s="12"/>
      <c r="M44" s="11"/>
      <c r="N44" s="11" t="s">
        <v>71</v>
      </c>
      <c r="O44" s="11"/>
    </row>
    <row r="45" spans="5:15" ht="12.75">
      <c r="E45" s="1" t="s">
        <v>42</v>
      </c>
      <c r="F45" s="1"/>
      <c r="H45" s="1" t="s">
        <v>40</v>
      </c>
      <c r="I45" s="1"/>
      <c r="K45" s="1" t="s">
        <v>44</v>
      </c>
      <c r="L45" s="1"/>
      <c r="M45" s="1"/>
      <c r="N45" s="1"/>
      <c r="O45" s="1"/>
    </row>
    <row r="47" ht="12.75">
      <c r="D47" s="11" t="s">
        <v>93</v>
      </c>
    </row>
    <row r="48" ht="12.75">
      <c r="A48" s="7" t="s">
        <v>45</v>
      </c>
    </row>
  </sheetData>
  <sheetProtection/>
  <mergeCells count="41">
    <mergeCell ref="A1:AB2"/>
    <mergeCell ref="A32:B32"/>
    <mergeCell ref="H25:J25"/>
    <mergeCell ref="AA25:AA28"/>
    <mergeCell ref="I4:U4"/>
    <mergeCell ref="S26:S28"/>
    <mergeCell ref="T26:Y26"/>
    <mergeCell ref="T27:T28"/>
    <mergeCell ref="Z25:Z28"/>
    <mergeCell ref="Y22:Y23"/>
    <mergeCell ref="B41:D41"/>
    <mergeCell ref="B38:D38"/>
    <mergeCell ref="X27:X28"/>
    <mergeCell ref="Y27:Y28"/>
    <mergeCell ref="O27:O28"/>
    <mergeCell ref="B44:D44"/>
    <mergeCell ref="D27:F27"/>
    <mergeCell ref="P25:Y25"/>
    <mergeCell ref="P26:P28"/>
    <mergeCell ref="Q26:R26"/>
    <mergeCell ref="Q27:Q28"/>
    <mergeCell ref="R27:R28"/>
    <mergeCell ref="V27:V28"/>
    <mergeCell ref="A25:A28"/>
    <mergeCell ref="B25:B28"/>
    <mergeCell ref="C25:G25"/>
    <mergeCell ref="C26:C28"/>
    <mergeCell ref="D26:G26"/>
    <mergeCell ref="N27:N28"/>
    <mergeCell ref="G27:G28"/>
    <mergeCell ref="N25:O26"/>
    <mergeCell ref="AB26:AC27"/>
    <mergeCell ref="AB25:AC25"/>
    <mergeCell ref="H26:H28"/>
    <mergeCell ref="I26:J27"/>
    <mergeCell ref="K25:K28"/>
    <mergeCell ref="L25:M26"/>
    <mergeCell ref="L27:L28"/>
    <mergeCell ref="M27:M28"/>
    <mergeCell ref="U27:U28"/>
    <mergeCell ref="W27:W28"/>
  </mergeCells>
  <conditionalFormatting sqref="A48 A1 K12:T16 I5:M5 A3:H5 A18:G22 I3:U4 N5:T11 K6:M11 A6:G16 K36:O37 A49:O65536 A24:J37 AD1:IV65536 AC1:AC33 P36:AC65536 D38:O48 U5:U31 K19:M33 N19:T31 V3:AB33 N32:U33 K34:AC35 C39:C40 C42:C43 C45:C46">
    <cfRule type="cellIs" priority="6" dxfId="8" operator="equal" stopIfTrue="1">
      <formula>0</formula>
    </cfRule>
  </conditionalFormatting>
  <printOptions/>
  <pageMargins left="0.4330708661417323" right="0" top="0.984251968503937" bottom="0" header="0" footer="0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8"/>
  <sheetViews>
    <sheetView view="pageBreakPreview" zoomScaleSheetLayoutView="100" zoomScalePageLayoutView="0" workbookViewId="0" topLeftCell="A1">
      <selection activeCell="A34" sqref="A34:IV34"/>
    </sheetView>
  </sheetViews>
  <sheetFormatPr defaultColWidth="9.00390625" defaultRowHeight="12.75"/>
  <cols>
    <col min="1" max="1" width="10.25390625" style="0" customWidth="1"/>
    <col min="2" max="2" width="8.625" style="0" customWidth="1"/>
    <col min="3" max="3" width="6.25390625" style="0" customWidth="1"/>
    <col min="4" max="4" width="5.625" style="0" customWidth="1"/>
    <col min="5" max="5" width="6.625" style="0" customWidth="1"/>
    <col min="6" max="6" width="7.125" style="0" customWidth="1"/>
    <col min="7" max="7" width="10.75390625" style="0" customWidth="1"/>
    <col min="8" max="8" width="6.75390625" style="0" customWidth="1"/>
    <col min="9" max="9" width="6.875" style="0" customWidth="1"/>
    <col min="10" max="10" width="8.125" style="0" customWidth="1"/>
    <col min="11" max="11" width="10.25390625" style="0" customWidth="1"/>
    <col min="12" max="12" width="12.00390625" style="0" customWidth="1"/>
    <col min="13" max="13" width="11.625" style="0" customWidth="1"/>
    <col min="14" max="14" width="11.375" style="0" customWidth="1"/>
    <col min="15" max="15" width="11.25390625" style="0" customWidth="1"/>
    <col min="16" max="16" width="11.125" style="0" customWidth="1"/>
    <col min="17" max="17" width="6.875" style="0" customWidth="1"/>
    <col min="18" max="18" width="10.75390625" style="0" customWidth="1"/>
    <col min="19" max="19" width="10.00390625" style="0" customWidth="1"/>
    <col min="20" max="20" width="7.00390625" style="0" customWidth="1"/>
    <col min="21" max="21" width="11.25390625" style="0" customWidth="1"/>
    <col min="22" max="22" width="5.625" style="0" customWidth="1"/>
    <col min="23" max="23" width="5.125" style="0" customWidth="1"/>
    <col min="24" max="24" width="9.875" style="0" customWidth="1"/>
    <col min="25" max="25" width="13.25390625" style="0" customWidth="1"/>
    <col min="26" max="26" width="10.25390625" style="0" customWidth="1"/>
    <col min="27" max="27" width="6.625" style="0" customWidth="1"/>
    <col min="28" max="28" width="8.375" style="0" customWidth="1"/>
    <col min="29" max="29" width="7.00390625" style="0" customWidth="1"/>
  </cols>
  <sheetData>
    <row r="1" spans="1:28" ht="12" customHeight="1">
      <c r="A1" s="68" t="s">
        <v>66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</row>
    <row r="2" spans="1:28" ht="28.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4" spans="9:25" ht="15.75">
      <c r="I4" s="71" t="s">
        <v>94</v>
      </c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Y4" s="1" t="s">
        <v>24</v>
      </c>
    </row>
    <row r="5" spans="24:25" ht="12.75">
      <c r="X5" s="6" t="s">
        <v>25</v>
      </c>
      <c r="Y5" s="3"/>
    </row>
    <row r="6" spans="24:25" ht="12.75">
      <c r="X6" s="6" t="s">
        <v>26</v>
      </c>
      <c r="Y6" s="3"/>
    </row>
    <row r="7" ht="12.75">
      <c r="Y7" s="2"/>
    </row>
    <row r="8" ht="12.75">
      <c r="Y8" s="2"/>
    </row>
    <row r="9" ht="12.75">
      <c r="Y9" s="2"/>
    </row>
    <row r="10" spans="1:25" ht="15.75">
      <c r="A10" t="s">
        <v>58</v>
      </c>
      <c r="Y10" s="2">
        <v>1102</v>
      </c>
    </row>
    <row r="11" spans="24:25" ht="12.75">
      <c r="X11" s="6" t="s">
        <v>28</v>
      </c>
      <c r="Y11" s="2"/>
    </row>
    <row r="12" spans="1:25" ht="12.75">
      <c r="A12" t="s">
        <v>27</v>
      </c>
      <c r="X12" s="6"/>
      <c r="Y12" s="2">
        <v>5190000</v>
      </c>
    </row>
    <row r="13" spans="24:25" ht="12.75">
      <c r="X13" s="6" t="s">
        <v>30</v>
      </c>
      <c r="Y13" s="2"/>
    </row>
    <row r="14" spans="1:25" ht="12.75">
      <c r="A14" t="s">
        <v>29</v>
      </c>
      <c r="X14" s="6"/>
      <c r="Y14" s="2"/>
    </row>
    <row r="15" spans="24:25" ht="12.75">
      <c r="X15" s="6"/>
      <c r="Y15" s="2"/>
    </row>
    <row r="16" spans="1:25" ht="12.75">
      <c r="A16" t="s">
        <v>57</v>
      </c>
      <c r="B16" s="8"/>
      <c r="C16" s="8"/>
      <c r="D16" s="8"/>
      <c r="E16" s="8"/>
      <c r="F16" s="8"/>
      <c r="G16" s="8"/>
      <c r="X16" s="6"/>
      <c r="Y16" s="2"/>
    </row>
    <row r="17" spans="24:25" ht="12.75">
      <c r="X17" s="6"/>
      <c r="Y17" s="2"/>
    </row>
    <row r="18" spans="1:25" ht="12.75">
      <c r="A18" t="s">
        <v>31</v>
      </c>
      <c r="X18" s="6"/>
      <c r="Y18" s="2"/>
    </row>
    <row r="19" spans="24:25" ht="12.75">
      <c r="X19" s="6" t="s">
        <v>32</v>
      </c>
      <c r="Y19" s="2">
        <v>519</v>
      </c>
    </row>
    <row r="20" spans="1:25" ht="12.75">
      <c r="A20" t="s">
        <v>33</v>
      </c>
      <c r="X20" s="6"/>
      <c r="Y20" s="2">
        <v>251</v>
      </c>
    </row>
    <row r="21" spans="24:25" ht="12.75">
      <c r="X21" s="6" t="s">
        <v>34</v>
      </c>
      <c r="Y21" s="2"/>
    </row>
    <row r="22" spans="1:25" ht="12.75">
      <c r="A22" t="s">
        <v>60</v>
      </c>
      <c r="X22" s="6"/>
      <c r="Y22" s="61"/>
    </row>
    <row r="23" spans="24:25" ht="12.75">
      <c r="X23" s="6" t="s">
        <v>35</v>
      </c>
      <c r="Y23" s="61"/>
    </row>
    <row r="25" spans="1:29" ht="39" customHeight="1">
      <c r="A25" s="61"/>
      <c r="B25" s="52" t="s">
        <v>3</v>
      </c>
      <c r="C25" s="56" t="s">
        <v>4</v>
      </c>
      <c r="D25" s="57"/>
      <c r="E25" s="57"/>
      <c r="F25" s="57"/>
      <c r="G25" s="58"/>
      <c r="H25" s="56" t="s">
        <v>46</v>
      </c>
      <c r="I25" s="57"/>
      <c r="J25" s="58"/>
      <c r="K25" s="52" t="s">
        <v>47</v>
      </c>
      <c r="L25" s="59" t="s">
        <v>48</v>
      </c>
      <c r="M25" s="60"/>
      <c r="N25" s="45" t="s">
        <v>49</v>
      </c>
      <c r="O25" s="45"/>
      <c r="P25" s="62" t="s">
        <v>50</v>
      </c>
      <c r="Q25" s="63"/>
      <c r="R25" s="63"/>
      <c r="S25" s="63"/>
      <c r="T25" s="63"/>
      <c r="U25" s="63"/>
      <c r="V25" s="63"/>
      <c r="W25" s="63"/>
      <c r="X25" s="63"/>
      <c r="Y25" s="64"/>
      <c r="Z25" s="45" t="s">
        <v>52</v>
      </c>
      <c r="AA25" s="45" t="s">
        <v>51</v>
      </c>
      <c r="AB25" s="50" t="s">
        <v>55</v>
      </c>
      <c r="AC25" s="51"/>
    </row>
    <row r="26" spans="1:29" ht="38.25" customHeight="1">
      <c r="A26" s="61"/>
      <c r="B26" s="53"/>
      <c r="C26" s="65" t="s">
        <v>5</v>
      </c>
      <c r="D26" s="61" t="s">
        <v>2</v>
      </c>
      <c r="E26" s="61"/>
      <c r="F26" s="61"/>
      <c r="G26" s="61"/>
      <c r="H26" s="45" t="s">
        <v>5</v>
      </c>
      <c r="I26" s="45" t="s">
        <v>2</v>
      </c>
      <c r="J26" s="45"/>
      <c r="K26" s="53"/>
      <c r="L26" s="48"/>
      <c r="M26" s="49"/>
      <c r="N26" s="45"/>
      <c r="O26" s="45"/>
      <c r="P26" s="45" t="s">
        <v>13</v>
      </c>
      <c r="Q26" s="45" t="s">
        <v>2</v>
      </c>
      <c r="R26" s="45"/>
      <c r="S26" s="45" t="s">
        <v>16</v>
      </c>
      <c r="T26" s="45" t="s">
        <v>2</v>
      </c>
      <c r="U26" s="45"/>
      <c r="V26" s="45"/>
      <c r="W26" s="45"/>
      <c r="X26" s="45"/>
      <c r="Y26" s="45"/>
      <c r="Z26" s="45"/>
      <c r="AA26" s="45"/>
      <c r="AB26" s="46" t="s">
        <v>54</v>
      </c>
      <c r="AC26" s="47"/>
    </row>
    <row r="27" spans="1:29" ht="39" customHeight="1">
      <c r="A27" s="61"/>
      <c r="B27" s="53"/>
      <c r="C27" s="66"/>
      <c r="D27" s="56" t="s">
        <v>6</v>
      </c>
      <c r="E27" s="57"/>
      <c r="F27" s="58"/>
      <c r="G27" s="52" t="s">
        <v>8</v>
      </c>
      <c r="H27" s="45"/>
      <c r="I27" s="45"/>
      <c r="J27" s="45"/>
      <c r="K27" s="53"/>
      <c r="L27" s="45" t="s">
        <v>11</v>
      </c>
      <c r="M27" s="45" t="s">
        <v>12</v>
      </c>
      <c r="N27" s="45" t="s">
        <v>11</v>
      </c>
      <c r="O27" s="45" t="s">
        <v>12</v>
      </c>
      <c r="P27" s="45"/>
      <c r="Q27" s="45" t="s">
        <v>14</v>
      </c>
      <c r="R27" s="45" t="s">
        <v>15</v>
      </c>
      <c r="S27" s="45"/>
      <c r="T27" s="45" t="s">
        <v>17</v>
      </c>
      <c r="U27" s="45" t="s">
        <v>18</v>
      </c>
      <c r="V27" s="45" t="s">
        <v>19</v>
      </c>
      <c r="W27" s="45" t="s">
        <v>20</v>
      </c>
      <c r="X27" s="45" t="s">
        <v>21</v>
      </c>
      <c r="Y27" s="45" t="s">
        <v>22</v>
      </c>
      <c r="Z27" s="45"/>
      <c r="AA27" s="45"/>
      <c r="AB27" s="48"/>
      <c r="AC27" s="49"/>
    </row>
    <row r="28" spans="1:29" ht="114" customHeight="1">
      <c r="A28" s="61"/>
      <c r="B28" s="54"/>
      <c r="C28" s="67"/>
      <c r="D28" s="4" t="s">
        <v>5</v>
      </c>
      <c r="E28" s="5" t="s">
        <v>7</v>
      </c>
      <c r="F28" s="5" t="s">
        <v>23</v>
      </c>
      <c r="G28" s="54"/>
      <c r="H28" s="45"/>
      <c r="I28" s="5" t="s">
        <v>9</v>
      </c>
      <c r="J28" s="5" t="s">
        <v>10</v>
      </c>
      <c r="K28" s="54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5" t="s">
        <v>11</v>
      </c>
      <c r="AC28" s="5" t="s">
        <v>53</v>
      </c>
    </row>
    <row r="29" spans="1:29" s="16" customFormat="1" ht="11.25">
      <c r="A29" s="15" t="s">
        <v>0</v>
      </c>
      <c r="B29" s="15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N29" s="15">
        <v>13</v>
      </c>
      <c r="O29" s="15">
        <v>14</v>
      </c>
      <c r="P29" s="15">
        <v>15</v>
      </c>
      <c r="Q29" s="15">
        <v>16</v>
      </c>
      <c r="R29" s="15">
        <v>17</v>
      </c>
      <c r="S29" s="15">
        <v>18</v>
      </c>
      <c r="T29" s="15">
        <v>19</v>
      </c>
      <c r="U29" s="15">
        <v>20</v>
      </c>
      <c r="V29" s="15">
        <v>21</v>
      </c>
      <c r="W29" s="15">
        <v>22</v>
      </c>
      <c r="X29" s="15">
        <v>23</v>
      </c>
      <c r="Y29" s="15">
        <v>24</v>
      </c>
      <c r="Z29" s="15">
        <v>25</v>
      </c>
      <c r="AA29" s="15">
        <v>26</v>
      </c>
      <c r="AB29" s="15">
        <v>27</v>
      </c>
      <c r="AC29" s="15">
        <v>28</v>
      </c>
    </row>
    <row r="30" spans="1:29" s="13" customFormat="1" ht="12.75">
      <c r="A30" s="9" t="s">
        <v>1</v>
      </c>
      <c r="B30" s="9"/>
      <c r="C30" s="10">
        <f aca="true" t="shared" si="0" ref="C30:AC30">C32</f>
        <v>173</v>
      </c>
      <c r="D30" s="10">
        <f t="shared" si="0"/>
        <v>162</v>
      </c>
      <c r="E30" s="10">
        <f t="shared" si="0"/>
        <v>4</v>
      </c>
      <c r="F30" s="10">
        <f t="shared" si="0"/>
        <v>158</v>
      </c>
      <c r="G30" s="10">
        <f t="shared" si="0"/>
        <v>11</v>
      </c>
      <c r="H30" s="10">
        <f t="shared" si="0"/>
        <v>1</v>
      </c>
      <c r="I30" s="10">
        <f t="shared" si="0"/>
        <v>1</v>
      </c>
      <c r="J30" s="22">
        <f t="shared" si="0"/>
        <v>0</v>
      </c>
      <c r="K30" s="9">
        <f t="shared" si="0"/>
        <v>83600</v>
      </c>
      <c r="L30" s="9">
        <f t="shared" si="0"/>
        <v>52871.58</v>
      </c>
      <c r="M30" s="9">
        <f t="shared" si="0"/>
        <v>17623.86</v>
      </c>
      <c r="N30" s="9">
        <f t="shared" si="0"/>
        <v>46996.96</v>
      </c>
      <c r="O30" s="9">
        <f t="shared" si="0"/>
        <v>11749.239999999998</v>
      </c>
      <c r="P30" s="9">
        <f t="shared" si="0"/>
        <v>11749.239999999998</v>
      </c>
      <c r="Q30" s="9">
        <f t="shared" si="0"/>
        <v>0</v>
      </c>
      <c r="R30" s="9">
        <f t="shared" si="0"/>
        <v>11749.239999999998</v>
      </c>
      <c r="S30" s="9">
        <f t="shared" si="0"/>
        <v>0</v>
      </c>
      <c r="T30" s="9">
        <f t="shared" si="0"/>
        <v>0</v>
      </c>
      <c r="U30" s="9">
        <f t="shared" si="0"/>
        <v>0</v>
      </c>
      <c r="V30" s="9">
        <f t="shared" si="0"/>
        <v>0</v>
      </c>
      <c r="W30" s="9">
        <f t="shared" si="0"/>
        <v>0</v>
      </c>
      <c r="X30" s="9">
        <f t="shared" si="0"/>
        <v>0</v>
      </c>
      <c r="Y30" s="9">
        <f t="shared" si="0"/>
        <v>0</v>
      </c>
      <c r="Z30" s="9">
        <f t="shared" si="0"/>
        <v>5874.620000000003</v>
      </c>
      <c r="AA30" s="22">
        <f t="shared" si="0"/>
        <v>0.25</v>
      </c>
      <c r="AB30" s="9">
        <f t="shared" si="0"/>
        <v>0</v>
      </c>
      <c r="AC30" s="9">
        <f t="shared" si="0"/>
        <v>0</v>
      </c>
    </row>
    <row r="31" spans="1:29" ht="11.25" customHeight="1">
      <c r="A31" s="3" t="s">
        <v>2</v>
      </c>
      <c r="B31" s="3"/>
      <c r="C31" s="2"/>
      <c r="D31" s="2"/>
      <c r="E31" s="2"/>
      <c r="F31" s="2"/>
      <c r="G31" s="2"/>
      <c r="H31" s="2"/>
      <c r="I31" s="2"/>
      <c r="J31" s="2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40.5" customHeight="1">
      <c r="A32" s="69" t="s">
        <v>59</v>
      </c>
      <c r="B32" s="70"/>
      <c r="C32" s="2">
        <f>D32+G32</f>
        <v>173</v>
      </c>
      <c r="D32" s="2">
        <f>E32+F32</f>
        <v>162</v>
      </c>
      <c r="E32" s="2">
        <v>4</v>
      </c>
      <c r="F32" s="2">
        <v>158</v>
      </c>
      <c r="G32" s="2">
        <v>11</v>
      </c>
      <c r="H32" s="2">
        <v>1</v>
      </c>
      <c r="I32" s="2">
        <v>1</v>
      </c>
      <c r="J32" s="2"/>
      <c r="K32" s="9">
        <v>83600</v>
      </c>
      <c r="L32" s="9">
        <f>L36</f>
        <v>52871.58</v>
      </c>
      <c r="M32" s="9">
        <f>M36</f>
        <v>17623.86</v>
      </c>
      <c r="N32" s="9">
        <f>N36</f>
        <v>46996.96</v>
      </c>
      <c r="O32" s="9">
        <f>O36</f>
        <v>11749.239999999998</v>
      </c>
      <c r="P32" s="9">
        <f>P36-P35</f>
        <v>11749.239999999998</v>
      </c>
      <c r="Q32" s="9">
        <f>Q36</f>
        <v>0</v>
      </c>
      <c r="R32" s="9">
        <f>R36-R35</f>
        <v>11749.239999999998</v>
      </c>
      <c r="S32" s="9">
        <f aca="true" t="shared" si="1" ref="S32:Y32">S36-S35</f>
        <v>0</v>
      </c>
      <c r="T32" s="9">
        <f t="shared" si="1"/>
        <v>0</v>
      </c>
      <c r="U32" s="9">
        <f t="shared" si="1"/>
        <v>0</v>
      </c>
      <c r="V32" s="9">
        <f t="shared" si="1"/>
        <v>0</v>
      </c>
      <c r="W32" s="9">
        <f t="shared" si="1"/>
        <v>0</v>
      </c>
      <c r="X32" s="9">
        <f t="shared" si="1"/>
        <v>0</v>
      </c>
      <c r="Y32" s="9">
        <f t="shared" si="1"/>
        <v>0</v>
      </c>
      <c r="Z32" s="9">
        <f>Z36</f>
        <v>5874.620000000003</v>
      </c>
      <c r="AA32" s="22">
        <v>0.25</v>
      </c>
      <c r="AB32" s="9"/>
      <c r="AC32" s="9"/>
    </row>
    <row r="33" spans="1:2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0:29" s="17" customFormat="1" ht="12.75">
      <c r="J34" s="19" t="s">
        <v>62</v>
      </c>
      <c r="K34" s="20">
        <f>'ВУС 2 кв.'!K34</f>
        <v>0</v>
      </c>
      <c r="L34" s="20">
        <f>'ВУС 2 кв.'!L34</f>
        <v>13749.44</v>
      </c>
      <c r="M34" s="20">
        <f>'ВУС 2 кв.'!M34</f>
        <v>13749.44</v>
      </c>
      <c r="N34" s="20">
        <f>'ВУС 2 кв.'!N34</f>
        <v>13724.14</v>
      </c>
      <c r="O34" s="20">
        <f>'ВУС 2 кв.'!O34</f>
        <v>13724.14</v>
      </c>
      <c r="P34" s="20">
        <f>'ВУС 2 кв.'!P34</f>
        <v>13724.14</v>
      </c>
      <c r="Q34" s="20">
        <f>'ВУС 2 кв.'!Q34</f>
        <v>0</v>
      </c>
      <c r="R34" s="20">
        <f>'ВУС 2 кв.'!R34</f>
        <v>13724.14</v>
      </c>
      <c r="S34" s="20">
        <f>'ВУС 2 кв.'!S34</f>
        <v>0</v>
      </c>
      <c r="T34" s="20">
        <f>'ВУС 2 кв.'!T34</f>
        <v>0</v>
      </c>
      <c r="U34" s="20">
        <f>'ВУС 2 кв.'!U34</f>
        <v>0</v>
      </c>
      <c r="V34" s="20">
        <f>'ВУС 2 кв.'!V34</f>
        <v>0</v>
      </c>
      <c r="W34" s="20">
        <f>'ВУС 2 кв.'!W34</f>
        <v>0</v>
      </c>
      <c r="X34" s="20">
        <f>'ВУС 2 кв.'!X34</f>
        <v>0</v>
      </c>
      <c r="Y34" s="20">
        <f>'ВУС 2 кв.'!Y34</f>
        <v>0</v>
      </c>
      <c r="Z34" s="20">
        <f>'ВУС 2 кв.'!Z34</f>
        <v>25.30000000000109</v>
      </c>
      <c r="AA34" s="20">
        <f>'ВУС 2 кв.'!AA34</f>
        <v>0.25</v>
      </c>
      <c r="AB34" s="20">
        <f>'ВУС 2 кв.'!AB34</f>
        <v>0</v>
      </c>
      <c r="AC34" s="20">
        <f>'ВУС 2 кв.'!AC34</f>
        <v>0</v>
      </c>
    </row>
    <row r="35" spans="10:29" s="17" customFormat="1" ht="12.75">
      <c r="J35" s="19" t="s">
        <v>63</v>
      </c>
      <c r="K35" s="20">
        <f>'ВУС 2 кв.'!K35</f>
        <v>0</v>
      </c>
      <c r="L35" s="20">
        <f>'ВУС 2 кв.'!L35</f>
        <v>35247.72</v>
      </c>
      <c r="M35" s="20">
        <f>'ВУС 2 кв.'!M35</f>
        <v>21498.28</v>
      </c>
      <c r="N35" s="20">
        <f>'ВУС 2 кв.'!N35</f>
        <v>35247.72</v>
      </c>
      <c r="O35" s="20">
        <f>'ВУС 2 кв.'!O35</f>
        <v>21523.58</v>
      </c>
      <c r="P35" s="20">
        <f>'ВУС 2 кв.'!P35</f>
        <v>35247.72</v>
      </c>
      <c r="Q35" s="20">
        <f>'ВУС 2 кв.'!Q35</f>
        <v>0</v>
      </c>
      <c r="R35" s="20">
        <f>'ВУС 2 кв.'!R35</f>
        <v>35247.72</v>
      </c>
      <c r="S35" s="20">
        <f>'ВУС 2 кв.'!S35</f>
        <v>0</v>
      </c>
      <c r="T35" s="20">
        <f>'ВУС 2 кв.'!T35</f>
        <v>0</v>
      </c>
      <c r="U35" s="20">
        <f>'ВУС 2 кв.'!U35</f>
        <v>0</v>
      </c>
      <c r="V35" s="20">
        <f>'ВУС 2 кв.'!V35</f>
        <v>0</v>
      </c>
      <c r="W35" s="20">
        <f>'ВУС 2 кв.'!W35</f>
        <v>0</v>
      </c>
      <c r="X35" s="20">
        <f>'ВУС 2 кв.'!X35</f>
        <v>0</v>
      </c>
      <c r="Y35" s="20">
        <f>'ВУС 2 кв.'!Y35</f>
        <v>0</v>
      </c>
      <c r="Z35" s="20">
        <f>'ВУС 2 кв.'!Z35</f>
        <v>0</v>
      </c>
      <c r="AA35" s="20">
        <f>'ВУС 2 кв.'!AA35</f>
        <v>0.25</v>
      </c>
      <c r="AB35" s="20">
        <f>'ВУС 2 кв.'!AB35</f>
        <v>0</v>
      </c>
      <c r="AC35" s="20">
        <f>'ВУС 2 кв.'!AC35</f>
        <v>0</v>
      </c>
    </row>
    <row r="36" spans="10:29" s="17" customFormat="1" ht="12.75">
      <c r="J36" s="19" t="s">
        <v>64</v>
      </c>
      <c r="K36" s="19"/>
      <c r="L36" s="24">
        <v>52871.58</v>
      </c>
      <c r="M36" s="20">
        <f>L36-L35</f>
        <v>17623.86</v>
      </c>
      <c r="N36" s="25">
        <v>46996.96</v>
      </c>
      <c r="O36" s="20">
        <f>N36-N35</f>
        <v>11749.239999999998</v>
      </c>
      <c r="P36" s="25">
        <v>46996.96</v>
      </c>
      <c r="Q36" s="19"/>
      <c r="R36" s="20">
        <f>P36</f>
        <v>46996.96</v>
      </c>
      <c r="S36" s="20">
        <f>T36+U36+V36+W36+X36+Y36</f>
        <v>0</v>
      </c>
      <c r="T36" s="19"/>
      <c r="U36" s="24"/>
      <c r="V36" s="19"/>
      <c r="W36" s="19"/>
      <c r="X36" s="24"/>
      <c r="Y36" s="24"/>
      <c r="Z36" s="20">
        <f>L36-N36</f>
        <v>5874.620000000003</v>
      </c>
      <c r="AA36" s="39">
        <v>0.25</v>
      </c>
      <c r="AB36" s="19"/>
      <c r="AC36" s="19"/>
    </row>
    <row r="37" spans="10:29" s="17" customFormat="1" ht="12.75">
      <c r="J37" s="19"/>
      <c r="K37" s="19"/>
      <c r="L37" s="19"/>
      <c r="M37" s="20"/>
      <c r="N37" s="20"/>
      <c r="O37" s="20"/>
      <c r="P37" s="20"/>
      <c r="Q37" s="19"/>
      <c r="R37" s="20"/>
      <c r="S37" s="20"/>
      <c r="T37" s="19"/>
      <c r="U37" s="19"/>
      <c r="V37" s="19"/>
      <c r="W37" s="19"/>
      <c r="X37" s="19"/>
      <c r="Y37" s="19"/>
      <c r="Z37" s="20"/>
      <c r="AA37" s="18"/>
      <c r="AB37" s="19"/>
      <c r="AC37" s="19"/>
    </row>
    <row r="38" spans="2:26" ht="41.25" customHeight="1">
      <c r="B38" s="55" t="s">
        <v>36</v>
      </c>
      <c r="C38" s="55"/>
      <c r="D38" s="55"/>
      <c r="E38" t="s">
        <v>39</v>
      </c>
      <c r="H38" s="12" t="s">
        <v>82</v>
      </c>
      <c r="I38" s="12"/>
      <c r="J38" s="12"/>
      <c r="K38" s="12"/>
      <c r="L38" s="12"/>
      <c r="N38" s="19"/>
      <c r="Z38" s="20">
        <f>L38-N38</f>
        <v>0</v>
      </c>
    </row>
    <row r="39" spans="5:12" ht="12.75">
      <c r="E39" s="1" t="s">
        <v>40</v>
      </c>
      <c r="F39" s="1"/>
      <c r="H39" s="1" t="s">
        <v>43</v>
      </c>
      <c r="I39" s="1"/>
      <c r="J39" s="1"/>
      <c r="K39" s="1"/>
      <c r="L39" s="1"/>
    </row>
    <row r="41" spans="2:9" ht="15">
      <c r="B41" s="55" t="s">
        <v>37</v>
      </c>
      <c r="C41" s="55"/>
      <c r="D41" s="55"/>
      <c r="E41" t="s">
        <v>39</v>
      </c>
      <c r="H41" s="12" t="s">
        <v>83</v>
      </c>
      <c r="I41" s="12"/>
    </row>
    <row r="42" spans="5:12" ht="12.75">
      <c r="E42" s="1" t="s">
        <v>40</v>
      </c>
      <c r="F42" s="1"/>
      <c r="H42" s="1" t="s">
        <v>43</v>
      </c>
      <c r="I42" s="1"/>
      <c r="J42" s="1"/>
      <c r="K42" s="1"/>
      <c r="L42" s="1"/>
    </row>
    <row r="43" spans="5:6" ht="12.75">
      <c r="E43" s="1"/>
      <c r="F43" s="1"/>
    </row>
    <row r="44" spans="2:15" ht="15">
      <c r="B44" s="55" t="s">
        <v>38</v>
      </c>
      <c r="C44" s="55"/>
      <c r="D44" s="55"/>
      <c r="E44" t="s">
        <v>56</v>
      </c>
      <c r="H44" t="s">
        <v>41</v>
      </c>
      <c r="K44" s="12" t="s">
        <v>84</v>
      </c>
      <c r="L44" s="12"/>
      <c r="M44" s="11"/>
      <c r="N44" s="11" t="s">
        <v>85</v>
      </c>
      <c r="O44" s="11"/>
    </row>
    <row r="45" spans="5:15" ht="12.75">
      <c r="E45" s="1" t="s">
        <v>42</v>
      </c>
      <c r="F45" s="1"/>
      <c r="H45" s="1" t="s">
        <v>40</v>
      </c>
      <c r="I45" s="1"/>
      <c r="K45" s="1" t="s">
        <v>44</v>
      </c>
      <c r="L45" s="1"/>
      <c r="M45" s="1"/>
      <c r="N45" s="1"/>
      <c r="O45" s="1"/>
    </row>
    <row r="47" ht="23.25" customHeight="1">
      <c r="D47" s="11" t="s">
        <v>95</v>
      </c>
    </row>
    <row r="48" ht="12.75">
      <c r="A48" s="7" t="s">
        <v>45</v>
      </c>
    </row>
  </sheetData>
  <sheetProtection/>
  <mergeCells count="41">
    <mergeCell ref="AB26:AC27"/>
    <mergeCell ref="AB25:AC25"/>
    <mergeCell ref="H26:H28"/>
    <mergeCell ref="I26:J27"/>
    <mergeCell ref="K25:K28"/>
    <mergeCell ref="L25:M26"/>
    <mergeCell ref="L27:L28"/>
    <mergeCell ref="M27:M28"/>
    <mergeCell ref="U27:U28"/>
    <mergeCell ref="W27:W28"/>
    <mergeCell ref="A25:A28"/>
    <mergeCell ref="B25:B28"/>
    <mergeCell ref="C25:G25"/>
    <mergeCell ref="C26:C28"/>
    <mergeCell ref="D26:G26"/>
    <mergeCell ref="N27:N28"/>
    <mergeCell ref="G27:G28"/>
    <mergeCell ref="N25:O26"/>
    <mergeCell ref="Y22:Y23"/>
    <mergeCell ref="D27:F27"/>
    <mergeCell ref="P25:Y25"/>
    <mergeCell ref="P26:P28"/>
    <mergeCell ref="Q26:R26"/>
    <mergeCell ref="Q27:Q28"/>
    <mergeCell ref="R27:R28"/>
    <mergeCell ref="Z25:Z28"/>
    <mergeCell ref="V27:V28"/>
    <mergeCell ref="B38:D38"/>
    <mergeCell ref="X27:X28"/>
    <mergeCell ref="Y27:Y28"/>
    <mergeCell ref="O27:O28"/>
    <mergeCell ref="B41:D41"/>
    <mergeCell ref="B44:D44"/>
    <mergeCell ref="A1:AB2"/>
    <mergeCell ref="A32:B32"/>
    <mergeCell ref="H25:J25"/>
    <mergeCell ref="AA25:AA28"/>
    <mergeCell ref="I4:U4"/>
    <mergeCell ref="S26:S28"/>
    <mergeCell ref="T26:Y26"/>
    <mergeCell ref="T27:T28"/>
  </mergeCells>
  <conditionalFormatting sqref="A48 A1 K12:T16 I5:M5 A3:H5 A18:G22 I3:U4 N5:T11 K6:M11 A6:G16 A49:O65536 P38:IV65536 M19:T31 M32:Z33 K34:IV37 D38:O48 U5:U31 AA3:AB33 V3:Z31 K19:L33 AC1:IV33 A24:J37 C39:C40 C42:C43 C45:C46">
    <cfRule type="cellIs" priority="1" dxfId="8" operator="equal" stopIfTrue="1">
      <formula>0</formula>
    </cfRule>
  </conditionalFormatting>
  <printOptions/>
  <pageMargins left="0.4330708661417323" right="0" top="0.984251968503937" bottom="0" header="0" footer="0"/>
  <pageSetup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8"/>
  <sheetViews>
    <sheetView view="pageBreakPreview" zoomScaleSheetLayoutView="100" zoomScalePageLayoutView="0" workbookViewId="0" topLeftCell="A1">
      <selection activeCell="Y19" sqref="Y19"/>
    </sheetView>
  </sheetViews>
  <sheetFormatPr defaultColWidth="9.00390625" defaultRowHeight="12.75"/>
  <cols>
    <col min="1" max="1" width="10.25390625" style="0" customWidth="1"/>
    <col min="2" max="2" width="8.625" style="0" customWidth="1"/>
    <col min="3" max="3" width="6.25390625" style="0" customWidth="1"/>
    <col min="4" max="4" width="5.625" style="0" customWidth="1"/>
    <col min="5" max="5" width="6.625" style="0" customWidth="1"/>
    <col min="6" max="6" width="7.125" style="0" customWidth="1"/>
    <col min="7" max="7" width="10.75390625" style="0" customWidth="1"/>
    <col min="8" max="8" width="6.75390625" style="0" customWidth="1"/>
    <col min="9" max="9" width="6.875" style="0" customWidth="1"/>
    <col min="10" max="10" width="8.125" style="0" customWidth="1"/>
    <col min="11" max="11" width="10.25390625" style="0" customWidth="1"/>
    <col min="12" max="12" width="12.00390625" style="0" customWidth="1"/>
    <col min="13" max="13" width="11.625" style="0" customWidth="1"/>
    <col min="14" max="14" width="11.375" style="0" customWidth="1"/>
    <col min="15" max="15" width="11.25390625" style="0" customWidth="1"/>
    <col min="16" max="16" width="11.125" style="0" customWidth="1"/>
    <col min="17" max="17" width="6.875" style="0" customWidth="1"/>
    <col min="18" max="18" width="10.75390625" style="0" customWidth="1"/>
    <col min="19" max="19" width="10.00390625" style="0" customWidth="1"/>
    <col min="20" max="20" width="7.00390625" style="0" customWidth="1"/>
    <col min="21" max="21" width="7.875" style="0" customWidth="1"/>
    <col min="22" max="22" width="5.625" style="0" customWidth="1"/>
    <col min="23" max="23" width="5.125" style="0" customWidth="1"/>
    <col min="24" max="24" width="9.875" style="0" customWidth="1"/>
    <col min="25" max="25" width="13.25390625" style="0" customWidth="1"/>
    <col min="26" max="26" width="10.25390625" style="0" customWidth="1"/>
    <col min="27" max="27" width="6.625" style="0" customWidth="1"/>
  </cols>
  <sheetData>
    <row r="1" spans="1:28" ht="12" customHeight="1">
      <c r="A1" s="68" t="s">
        <v>66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</row>
    <row r="2" spans="1:28" ht="28.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4" spans="9:25" ht="15.75">
      <c r="I4" s="71" t="s">
        <v>99</v>
      </c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Y4" s="1" t="s">
        <v>24</v>
      </c>
    </row>
    <row r="5" spans="24:25" ht="12.75">
      <c r="X5" s="6" t="s">
        <v>25</v>
      </c>
      <c r="Y5" s="3"/>
    </row>
    <row r="6" spans="24:25" ht="12.75">
      <c r="X6" s="6" t="s">
        <v>26</v>
      </c>
      <c r="Y6" s="3"/>
    </row>
    <row r="7" ht="12.75">
      <c r="Y7" s="2"/>
    </row>
    <row r="8" ht="12.75">
      <c r="Y8" s="2"/>
    </row>
    <row r="9" ht="12.75">
      <c r="Y9" s="2"/>
    </row>
    <row r="10" spans="1:25" ht="15.75">
      <c r="A10" t="s">
        <v>58</v>
      </c>
      <c r="Y10" s="2">
        <v>1102</v>
      </c>
    </row>
    <row r="11" spans="24:25" ht="12.75">
      <c r="X11" s="6" t="s">
        <v>28</v>
      </c>
      <c r="Y11" s="2"/>
    </row>
    <row r="12" spans="1:25" ht="12.75">
      <c r="A12" t="s">
        <v>27</v>
      </c>
      <c r="X12" s="6"/>
      <c r="Y12" s="2">
        <v>5190000</v>
      </c>
    </row>
    <row r="13" spans="24:25" ht="12.75">
      <c r="X13" s="6" t="s">
        <v>30</v>
      </c>
      <c r="Y13" s="2"/>
    </row>
    <row r="14" spans="1:25" ht="12.75">
      <c r="A14" t="s">
        <v>29</v>
      </c>
      <c r="X14" s="6"/>
      <c r="Y14" s="2"/>
    </row>
    <row r="15" spans="24:25" ht="12.75">
      <c r="X15" s="6"/>
      <c r="Y15" s="2"/>
    </row>
    <row r="16" spans="1:25" ht="12.75">
      <c r="A16" t="s">
        <v>57</v>
      </c>
      <c r="B16" s="8"/>
      <c r="C16" s="8"/>
      <c r="D16" s="8"/>
      <c r="E16" s="8"/>
      <c r="F16" s="8"/>
      <c r="G16" s="8"/>
      <c r="X16" s="6"/>
      <c r="Y16" s="2"/>
    </row>
    <row r="17" spans="24:25" ht="12.75">
      <c r="X17" s="6"/>
      <c r="Y17" s="2"/>
    </row>
    <row r="18" spans="1:25" ht="12.75">
      <c r="A18" t="s">
        <v>31</v>
      </c>
      <c r="X18" s="6"/>
      <c r="Y18" s="2"/>
    </row>
    <row r="19" spans="24:25" ht="12.75">
      <c r="X19" s="6" t="s">
        <v>32</v>
      </c>
      <c r="Y19" s="2">
        <v>519</v>
      </c>
    </row>
    <row r="20" spans="1:25" ht="12.75">
      <c r="A20" t="s">
        <v>33</v>
      </c>
      <c r="X20" s="6"/>
      <c r="Y20" s="2">
        <v>251</v>
      </c>
    </row>
    <row r="21" spans="24:25" ht="12.75">
      <c r="X21" s="6" t="s">
        <v>34</v>
      </c>
      <c r="Y21" s="2"/>
    </row>
    <row r="22" spans="1:25" ht="12.75">
      <c r="A22" t="s">
        <v>60</v>
      </c>
      <c r="X22" s="6"/>
      <c r="Y22" s="61"/>
    </row>
    <row r="23" spans="24:25" ht="12.75">
      <c r="X23" s="6" t="s">
        <v>35</v>
      </c>
      <c r="Y23" s="61"/>
    </row>
    <row r="25" spans="1:29" ht="39" customHeight="1">
      <c r="A25" s="61"/>
      <c r="B25" s="52" t="s">
        <v>3</v>
      </c>
      <c r="C25" s="56" t="s">
        <v>4</v>
      </c>
      <c r="D25" s="57"/>
      <c r="E25" s="57"/>
      <c r="F25" s="57"/>
      <c r="G25" s="58"/>
      <c r="H25" s="56" t="s">
        <v>46</v>
      </c>
      <c r="I25" s="57"/>
      <c r="J25" s="58"/>
      <c r="K25" s="52" t="s">
        <v>47</v>
      </c>
      <c r="L25" s="59" t="s">
        <v>48</v>
      </c>
      <c r="M25" s="60"/>
      <c r="N25" s="45" t="s">
        <v>49</v>
      </c>
      <c r="O25" s="45"/>
      <c r="P25" s="62" t="s">
        <v>50</v>
      </c>
      <c r="Q25" s="63"/>
      <c r="R25" s="63"/>
      <c r="S25" s="63"/>
      <c r="T25" s="63"/>
      <c r="U25" s="63"/>
      <c r="V25" s="63"/>
      <c r="W25" s="63"/>
      <c r="X25" s="63"/>
      <c r="Y25" s="64"/>
      <c r="Z25" s="45" t="s">
        <v>52</v>
      </c>
      <c r="AA25" s="45" t="s">
        <v>51</v>
      </c>
      <c r="AB25" s="50" t="s">
        <v>55</v>
      </c>
      <c r="AC25" s="51"/>
    </row>
    <row r="26" spans="1:29" ht="38.25" customHeight="1">
      <c r="A26" s="61"/>
      <c r="B26" s="53"/>
      <c r="C26" s="65" t="s">
        <v>5</v>
      </c>
      <c r="D26" s="61" t="s">
        <v>2</v>
      </c>
      <c r="E26" s="61"/>
      <c r="F26" s="61"/>
      <c r="G26" s="61"/>
      <c r="H26" s="45" t="s">
        <v>5</v>
      </c>
      <c r="I26" s="45" t="s">
        <v>2</v>
      </c>
      <c r="J26" s="45"/>
      <c r="K26" s="53"/>
      <c r="L26" s="48"/>
      <c r="M26" s="49"/>
      <c r="N26" s="45"/>
      <c r="O26" s="45"/>
      <c r="P26" s="45" t="s">
        <v>13</v>
      </c>
      <c r="Q26" s="45" t="s">
        <v>2</v>
      </c>
      <c r="R26" s="45"/>
      <c r="S26" s="45" t="s">
        <v>16</v>
      </c>
      <c r="T26" s="45" t="s">
        <v>2</v>
      </c>
      <c r="U26" s="45"/>
      <c r="V26" s="45"/>
      <c r="W26" s="45"/>
      <c r="X26" s="45"/>
      <c r="Y26" s="45"/>
      <c r="Z26" s="45"/>
      <c r="AA26" s="45"/>
      <c r="AB26" s="46" t="s">
        <v>54</v>
      </c>
      <c r="AC26" s="47"/>
    </row>
    <row r="27" spans="1:29" ht="39" customHeight="1">
      <c r="A27" s="61"/>
      <c r="B27" s="53"/>
      <c r="C27" s="66"/>
      <c r="D27" s="56" t="s">
        <v>6</v>
      </c>
      <c r="E27" s="57"/>
      <c r="F27" s="58"/>
      <c r="G27" s="52" t="s">
        <v>8</v>
      </c>
      <c r="H27" s="45"/>
      <c r="I27" s="45"/>
      <c r="J27" s="45"/>
      <c r="K27" s="53"/>
      <c r="L27" s="45" t="s">
        <v>11</v>
      </c>
      <c r="M27" s="45" t="s">
        <v>12</v>
      </c>
      <c r="N27" s="45" t="s">
        <v>11</v>
      </c>
      <c r="O27" s="45" t="s">
        <v>12</v>
      </c>
      <c r="P27" s="45"/>
      <c r="Q27" s="45" t="s">
        <v>14</v>
      </c>
      <c r="R27" s="45" t="s">
        <v>15</v>
      </c>
      <c r="S27" s="45"/>
      <c r="T27" s="45" t="s">
        <v>17</v>
      </c>
      <c r="U27" s="45" t="s">
        <v>18</v>
      </c>
      <c r="V27" s="45" t="s">
        <v>19</v>
      </c>
      <c r="W27" s="45" t="s">
        <v>20</v>
      </c>
      <c r="X27" s="45" t="s">
        <v>21</v>
      </c>
      <c r="Y27" s="45" t="s">
        <v>22</v>
      </c>
      <c r="Z27" s="45"/>
      <c r="AA27" s="45"/>
      <c r="AB27" s="48"/>
      <c r="AC27" s="49"/>
    </row>
    <row r="28" spans="1:29" ht="114" customHeight="1">
      <c r="A28" s="61"/>
      <c r="B28" s="54"/>
      <c r="C28" s="67"/>
      <c r="D28" s="4" t="s">
        <v>5</v>
      </c>
      <c r="E28" s="5" t="s">
        <v>7</v>
      </c>
      <c r="F28" s="5" t="s">
        <v>23</v>
      </c>
      <c r="G28" s="54"/>
      <c r="H28" s="45"/>
      <c r="I28" s="5" t="s">
        <v>9</v>
      </c>
      <c r="J28" s="5" t="s">
        <v>10</v>
      </c>
      <c r="K28" s="54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5" t="s">
        <v>11</v>
      </c>
      <c r="AC28" s="5" t="s">
        <v>53</v>
      </c>
    </row>
    <row r="29" spans="1:29" s="16" customFormat="1" ht="11.25">
      <c r="A29" s="15" t="s">
        <v>0</v>
      </c>
      <c r="B29" s="15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N29" s="15">
        <v>13</v>
      </c>
      <c r="O29" s="15">
        <v>14</v>
      </c>
      <c r="P29" s="15">
        <v>15</v>
      </c>
      <c r="Q29" s="15">
        <v>16</v>
      </c>
      <c r="R29" s="15">
        <v>17</v>
      </c>
      <c r="S29" s="15">
        <v>18</v>
      </c>
      <c r="T29" s="15">
        <v>19</v>
      </c>
      <c r="U29" s="15">
        <v>20</v>
      </c>
      <c r="V29" s="15">
        <v>21</v>
      </c>
      <c r="W29" s="15">
        <v>22</v>
      </c>
      <c r="X29" s="15">
        <v>23</v>
      </c>
      <c r="Y29" s="15">
        <v>24</v>
      </c>
      <c r="Z29" s="15">
        <v>25</v>
      </c>
      <c r="AA29" s="15">
        <v>26</v>
      </c>
      <c r="AB29" s="15">
        <v>27</v>
      </c>
      <c r="AC29" s="15">
        <v>28</v>
      </c>
    </row>
    <row r="30" spans="1:29" s="13" customFormat="1" ht="12.75">
      <c r="A30" s="9" t="s">
        <v>1</v>
      </c>
      <c r="B30" s="9"/>
      <c r="C30" s="10">
        <f aca="true" t="shared" si="0" ref="C30:AC30">C32</f>
        <v>173</v>
      </c>
      <c r="D30" s="10">
        <f t="shared" si="0"/>
        <v>159</v>
      </c>
      <c r="E30" s="10">
        <f t="shared" si="0"/>
        <v>4</v>
      </c>
      <c r="F30" s="10">
        <f t="shared" si="0"/>
        <v>155</v>
      </c>
      <c r="G30" s="10">
        <f t="shared" si="0"/>
        <v>14</v>
      </c>
      <c r="H30" s="10">
        <f t="shared" si="0"/>
        <v>1</v>
      </c>
      <c r="I30" s="10">
        <f t="shared" si="0"/>
        <v>1</v>
      </c>
      <c r="J30" s="22">
        <f t="shared" si="0"/>
        <v>0</v>
      </c>
      <c r="K30" s="9">
        <f t="shared" si="0"/>
        <v>83600</v>
      </c>
      <c r="L30" s="9">
        <f t="shared" si="0"/>
        <v>83600</v>
      </c>
      <c r="M30" s="9">
        <f t="shared" si="0"/>
        <v>30728.42</v>
      </c>
      <c r="N30" s="9">
        <f t="shared" si="0"/>
        <v>83600</v>
      </c>
      <c r="O30" s="9">
        <f t="shared" si="0"/>
        <v>36603.04</v>
      </c>
      <c r="P30" s="9">
        <f t="shared" si="0"/>
        <v>28303.04</v>
      </c>
      <c r="Q30" s="9">
        <f t="shared" si="0"/>
        <v>0</v>
      </c>
      <c r="R30" s="9">
        <f t="shared" si="0"/>
        <v>28303.04</v>
      </c>
      <c r="S30" s="9">
        <f t="shared" si="0"/>
        <v>8300</v>
      </c>
      <c r="T30" s="9">
        <f t="shared" si="0"/>
        <v>0</v>
      </c>
      <c r="U30" s="9">
        <f t="shared" si="0"/>
        <v>0</v>
      </c>
      <c r="V30" s="9">
        <f t="shared" si="0"/>
        <v>0</v>
      </c>
      <c r="W30" s="9">
        <f t="shared" si="0"/>
        <v>0</v>
      </c>
      <c r="X30" s="9">
        <f t="shared" si="0"/>
        <v>0</v>
      </c>
      <c r="Y30" s="9">
        <f t="shared" si="0"/>
        <v>8300</v>
      </c>
      <c r="Z30" s="9">
        <f t="shared" si="0"/>
        <v>0</v>
      </c>
      <c r="AA30" s="10">
        <f t="shared" si="0"/>
        <v>0.25</v>
      </c>
      <c r="AB30" s="9">
        <f t="shared" si="0"/>
        <v>0</v>
      </c>
      <c r="AC30" s="9">
        <f t="shared" si="0"/>
        <v>0</v>
      </c>
    </row>
    <row r="31" spans="1:29" ht="11.25" customHeight="1">
      <c r="A31" s="3" t="s">
        <v>2</v>
      </c>
      <c r="B31" s="3"/>
      <c r="C31" s="2"/>
      <c r="D31" s="2"/>
      <c r="E31" s="2"/>
      <c r="F31" s="2"/>
      <c r="G31" s="2"/>
      <c r="H31" s="2"/>
      <c r="I31" s="2"/>
      <c r="J31" s="2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40.5" customHeight="1">
      <c r="A32" s="69" t="s">
        <v>59</v>
      </c>
      <c r="B32" s="70"/>
      <c r="C32" s="2">
        <f>D32+G32</f>
        <v>173</v>
      </c>
      <c r="D32" s="2">
        <f>E32+F32</f>
        <v>159</v>
      </c>
      <c r="E32" s="2">
        <v>4</v>
      </c>
      <c r="F32" s="2">
        <v>155</v>
      </c>
      <c r="G32" s="2">
        <v>14</v>
      </c>
      <c r="H32" s="2">
        <v>1</v>
      </c>
      <c r="I32" s="2">
        <v>1</v>
      </c>
      <c r="J32" s="2"/>
      <c r="K32" s="9">
        <v>83600</v>
      </c>
      <c r="L32" s="9">
        <f>L37</f>
        <v>83600</v>
      </c>
      <c r="M32" s="9">
        <f>M37</f>
        <v>30728.42</v>
      </c>
      <c r="N32" s="9">
        <f>N37</f>
        <v>83600</v>
      </c>
      <c r="O32" s="9">
        <f>O37</f>
        <v>36603.04</v>
      </c>
      <c r="P32" s="9">
        <f>P37-P36</f>
        <v>28303.04</v>
      </c>
      <c r="Q32" s="9">
        <f aca="true" t="shared" si="1" ref="Q32:Y32">Q37-Q36</f>
        <v>0</v>
      </c>
      <c r="R32" s="9">
        <f t="shared" si="1"/>
        <v>28303.04</v>
      </c>
      <c r="S32" s="9">
        <f t="shared" si="1"/>
        <v>8300</v>
      </c>
      <c r="T32" s="9">
        <f t="shared" si="1"/>
        <v>0</v>
      </c>
      <c r="U32" s="9">
        <f t="shared" si="1"/>
        <v>0</v>
      </c>
      <c r="V32" s="9">
        <f t="shared" si="1"/>
        <v>0</v>
      </c>
      <c r="W32" s="9">
        <f t="shared" si="1"/>
        <v>0</v>
      </c>
      <c r="X32" s="9">
        <f t="shared" si="1"/>
        <v>0</v>
      </c>
      <c r="Y32" s="9">
        <f t="shared" si="1"/>
        <v>8300</v>
      </c>
      <c r="Z32" s="9">
        <f>L32-N32</f>
        <v>0</v>
      </c>
      <c r="AA32" s="22">
        <f>AA37</f>
        <v>0.25</v>
      </c>
      <c r="AB32" s="9"/>
      <c r="AC32" s="9"/>
    </row>
    <row r="33" spans="1:2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0:29" s="17" customFormat="1" ht="12.75">
      <c r="J34" s="19" t="s">
        <v>62</v>
      </c>
      <c r="K34" s="20">
        <f>'ВУС 3 кв.'!K34</f>
        <v>0</v>
      </c>
      <c r="L34" s="20">
        <f>'ВУС 3 кв.'!L34</f>
        <v>13749.44</v>
      </c>
      <c r="M34" s="20">
        <f>'ВУС 3 кв.'!M34</f>
        <v>13749.44</v>
      </c>
      <c r="N34" s="20">
        <f>'ВУС 3 кв.'!N34</f>
        <v>13724.14</v>
      </c>
      <c r="O34" s="20">
        <f>'ВУС 3 кв.'!O34</f>
        <v>13724.14</v>
      </c>
      <c r="P34" s="20">
        <f>'ВУС 3 кв.'!P34</f>
        <v>13724.14</v>
      </c>
      <c r="Q34" s="20">
        <f>'ВУС 3 кв.'!Q34</f>
        <v>0</v>
      </c>
      <c r="R34" s="20">
        <f>'ВУС 3 кв.'!R34</f>
        <v>13724.14</v>
      </c>
      <c r="S34" s="20">
        <f>'ВУС 3 кв.'!S34</f>
        <v>0</v>
      </c>
      <c r="T34" s="20">
        <f>'ВУС 3 кв.'!T34</f>
        <v>0</v>
      </c>
      <c r="U34" s="20">
        <f>'ВУС 3 кв.'!U34</f>
        <v>0</v>
      </c>
      <c r="V34" s="20">
        <f>'ВУС 3 кв.'!V34</f>
        <v>0</v>
      </c>
      <c r="W34" s="20">
        <f>'ВУС 3 кв.'!W34</f>
        <v>0</v>
      </c>
      <c r="X34" s="20">
        <f>'ВУС 3 кв.'!X34</f>
        <v>0</v>
      </c>
      <c r="Y34" s="20">
        <f>'ВУС 3 кв.'!Y34</f>
        <v>0</v>
      </c>
      <c r="Z34" s="20">
        <f>'ВУС 3 кв.'!Z34</f>
        <v>25.30000000000109</v>
      </c>
      <c r="AA34" s="20">
        <f>'ВУС 3 кв.'!AA34</f>
        <v>0.25</v>
      </c>
      <c r="AB34" s="20">
        <f>'ВУС 3 кв.'!AB34</f>
        <v>0</v>
      </c>
      <c r="AC34" s="20">
        <f>'ВУС 3 кв.'!AC34</f>
        <v>0</v>
      </c>
    </row>
    <row r="35" spans="10:29" s="17" customFormat="1" ht="12.75">
      <c r="J35" s="19" t="s">
        <v>63</v>
      </c>
      <c r="K35" s="20">
        <f>'ВУС 3 кв.'!K35</f>
        <v>0</v>
      </c>
      <c r="L35" s="20">
        <f>'ВУС 3 кв.'!L35</f>
        <v>35247.72</v>
      </c>
      <c r="M35" s="20">
        <f>'ВУС 3 кв.'!M35</f>
        <v>21498.28</v>
      </c>
      <c r="N35" s="20">
        <f>'ВУС 3 кв.'!N35</f>
        <v>35247.72</v>
      </c>
      <c r="O35" s="20">
        <f>'ВУС 3 кв.'!O35</f>
        <v>21523.58</v>
      </c>
      <c r="P35" s="20">
        <f>'ВУС 3 кв.'!P35</f>
        <v>35247.72</v>
      </c>
      <c r="Q35" s="20">
        <f>'ВУС 3 кв.'!Q35</f>
        <v>0</v>
      </c>
      <c r="R35" s="20">
        <f>'ВУС 3 кв.'!R35</f>
        <v>35247.72</v>
      </c>
      <c r="S35" s="20">
        <f>'ВУС 3 кв.'!S35</f>
        <v>0</v>
      </c>
      <c r="T35" s="20">
        <f>'ВУС 3 кв.'!T35</f>
        <v>0</v>
      </c>
      <c r="U35" s="20">
        <f>'ВУС 3 кв.'!U35</f>
        <v>0</v>
      </c>
      <c r="V35" s="20">
        <f>'ВУС 3 кв.'!V35</f>
        <v>0</v>
      </c>
      <c r="W35" s="20">
        <f>'ВУС 3 кв.'!W35</f>
        <v>0</v>
      </c>
      <c r="X35" s="20">
        <f>'ВУС 3 кв.'!X35</f>
        <v>0</v>
      </c>
      <c r="Y35" s="20">
        <f>'ВУС 3 кв.'!Y35</f>
        <v>0</v>
      </c>
      <c r="Z35" s="20">
        <f>'ВУС 3 кв.'!Z35</f>
        <v>0</v>
      </c>
      <c r="AA35" s="20">
        <f>'ВУС 3 кв.'!AA35</f>
        <v>0.25</v>
      </c>
      <c r="AB35" s="20">
        <f>'ВУС 3 кв.'!AB35</f>
        <v>0</v>
      </c>
      <c r="AC35" s="20">
        <f>'ВУС 3 кв.'!AC35</f>
        <v>0</v>
      </c>
    </row>
    <row r="36" spans="10:29" s="17" customFormat="1" ht="12.75">
      <c r="J36" s="19" t="s">
        <v>64</v>
      </c>
      <c r="K36" s="20">
        <f>'ВУС 3 кв.'!K36</f>
        <v>0</v>
      </c>
      <c r="L36" s="20">
        <f>'ВУС 3 кв.'!L36</f>
        <v>52871.58</v>
      </c>
      <c r="M36" s="20">
        <f>'ВУС 3 кв.'!M36</f>
        <v>17623.86</v>
      </c>
      <c r="N36" s="20">
        <f>'ВУС 3 кв.'!N36</f>
        <v>46996.96</v>
      </c>
      <c r="O36" s="20">
        <f>'ВУС 3 кв.'!O36</f>
        <v>11749.239999999998</v>
      </c>
      <c r="P36" s="20">
        <f>'ВУС 3 кв.'!P36</f>
        <v>46996.96</v>
      </c>
      <c r="Q36" s="20">
        <f>'ВУС 3 кв.'!Q36</f>
        <v>0</v>
      </c>
      <c r="R36" s="20">
        <f>'ВУС 3 кв.'!R36</f>
        <v>46996.96</v>
      </c>
      <c r="S36" s="20">
        <f>'ВУС 3 кв.'!S36</f>
        <v>0</v>
      </c>
      <c r="T36" s="20">
        <f>'ВУС 3 кв.'!T36</f>
        <v>0</v>
      </c>
      <c r="U36" s="20">
        <f>'ВУС 3 кв.'!U36</f>
        <v>0</v>
      </c>
      <c r="V36" s="20">
        <f>'ВУС 3 кв.'!V36</f>
        <v>0</v>
      </c>
      <c r="W36" s="20">
        <f>'ВУС 3 кв.'!W36</f>
        <v>0</v>
      </c>
      <c r="X36" s="20">
        <f>'ВУС 3 кв.'!X36</f>
        <v>0</v>
      </c>
      <c r="Y36" s="20">
        <f>'ВУС 3 кв.'!Y36</f>
        <v>0</v>
      </c>
      <c r="Z36" s="20">
        <f>'ВУС 3 кв.'!Z36</f>
        <v>5874.620000000003</v>
      </c>
      <c r="AA36" s="20">
        <f>'ВУС 3 кв.'!AA36</f>
        <v>0.25</v>
      </c>
      <c r="AB36" s="20">
        <f>'ВУС 3 кв.'!AB36</f>
        <v>0</v>
      </c>
      <c r="AC36" s="20">
        <f>'ВУС 3 кв.'!AC36</f>
        <v>0</v>
      </c>
    </row>
    <row r="37" spans="10:29" s="17" customFormat="1" ht="12.75">
      <c r="J37" s="19" t="s">
        <v>65</v>
      </c>
      <c r="K37" s="19"/>
      <c r="L37" s="24">
        <v>83600</v>
      </c>
      <c r="M37" s="20">
        <f>L37-L36</f>
        <v>30728.42</v>
      </c>
      <c r="N37" s="25">
        <v>83600</v>
      </c>
      <c r="O37" s="20">
        <f>N37-N36</f>
        <v>36603.04</v>
      </c>
      <c r="P37" s="25">
        <v>75300</v>
      </c>
      <c r="Q37" s="19"/>
      <c r="R37" s="20">
        <f>P37</f>
        <v>75300</v>
      </c>
      <c r="S37" s="20">
        <f>T37+U37+V37+W37+X37+Y37</f>
        <v>8300</v>
      </c>
      <c r="T37" s="19"/>
      <c r="U37" s="24">
        <v>0</v>
      </c>
      <c r="V37" s="19"/>
      <c r="W37" s="19"/>
      <c r="X37" s="24">
        <v>0</v>
      </c>
      <c r="Y37" s="24">
        <v>8300</v>
      </c>
      <c r="Z37" s="20">
        <f>L37-N37</f>
        <v>0</v>
      </c>
      <c r="AA37" s="39">
        <v>0.25</v>
      </c>
      <c r="AB37" s="19"/>
      <c r="AC37" s="19"/>
    </row>
    <row r="38" spans="2:26" ht="15">
      <c r="B38" s="72" t="s">
        <v>36</v>
      </c>
      <c r="C38" s="72"/>
      <c r="E38" t="s">
        <v>39</v>
      </c>
      <c r="H38" s="12" t="s">
        <v>68</v>
      </c>
      <c r="I38" s="12"/>
      <c r="J38" s="12"/>
      <c r="K38" s="12"/>
      <c r="L38" s="12"/>
      <c r="N38" s="19"/>
      <c r="Z38" s="20">
        <f>L38-N38</f>
        <v>0</v>
      </c>
    </row>
    <row r="39" spans="5:18" ht="12.75">
      <c r="E39" s="1" t="s">
        <v>40</v>
      </c>
      <c r="F39" s="1"/>
      <c r="H39" s="1" t="s">
        <v>43</v>
      </c>
      <c r="I39" s="1"/>
      <c r="J39" s="1"/>
      <c r="K39" s="1"/>
      <c r="L39" s="1"/>
      <c r="R39" t="s">
        <v>61</v>
      </c>
    </row>
    <row r="41" spans="2:9" ht="15">
      <c r="B41" s="40" t="s">
        <v>37</v>
      </c>
      <c r="C41" s="40"/>
      <c r="E41" t="s">
        <v>39</v>
      </c>
      <c r="H41" s="12" t="s">
        <v>69</v>
      </c>
      <c r="I41" s="12"/>
    </row>
    <row r="42" spans="5:12" ht="12.75">
      <c r="E42" s="1" t="s">
        <v>40</v>
      </c>
      <c r="F42" s="1"/>
      <c r="H42" s="1" t="s">
        <v>43</v>
      </c>
      <c r="I42" s="1"/>
      <c r="J42" s="1"/>
      <c r="K42" s="1"/>
      <c r="L42" s="1"/>
    </row>
    <row r="43" spans="5:6" ht="12.75">
      <c r="E43" s="1"/>
      <c r="F43" s="1"/>
    </row>
    <row r="44" spans="3:15" ht="15">
      <c r="C44" t="s">
        <v>38</v>
      </c>
      <c r="E44" t="s">
        <v>56</v>
      </c>
      <c r="H44" t="s">
        <v>41</v>
      </c>
      <c r="K44" s="12" t="s">
        <v>70</v>
      </c>
      <c r="L44" s="12"/>
      <c r="M44" s="11"/>
      <c r="N44" s="11" t="s">
        <v>71</v>
      </c>
      <c r="O44" s="11"/>
    </row>
    <row r="45" spans="5:15" ht="12.75">
      <c r="E45" s="1" t="s">
        <v>42</v>
      </c>
      <c r="F45" s="1"/>
      <c r="H45" s="1" t="s">
        <v>40</v>
      </c>
      <c r="I45" s="1"/>
      <c r="K45" s="1" t="s">
        <v>44</v>
      </c>
      <c r="L45" s="1"/>
      <c r="M45" s="1"/>
      <c r="N45" s="1"/>
      <c r="O45" s="1"/>
    </row>
    <row r="47" ht="12.75">
      <c r="D47" s="11" t="s">
        <v>98</v>
      </c>
    </row>
    <row r="48" ht="12.75">
      <c r="A48" s="7" t="s">
        <v>45</v>
      </c>
    </row>
  </sheetData>
  <sheetProtection/>
  <mergeCells count="39">
    <mergeCell ref="B38:C38"/>
    <mergeCell ref="AB26:AC27"/>
    <mergeCell ref="AB25:AC25"/>
    <mergeCell ref="H26:H28"/>
    <mergeCell ref="I26:J27"/>
    <mergeCell ref="K25:K28"/>
    <mergeCell ref="L25:M26"/>
    <mergeCell ref="L27:L28"/>
    <mergeCell ref="M27:M28"/>
    <mergeCell ref="N25:O26"/>
    <mergeCell ref="N27:N28"/>
    <mergeCell ref="O27:O28"/>
    <mergeCell ref="A25:A28"/>
    <mergeCell ref="B25:B28"/>
    <mergeCell ref="C25:G25"/>
    <mergeCell ref="C26:C28"/>
    <mergeCell ref="D26:G26"/>
    <mergeCell ref="D27:F27"/>
    <mergeCell ref="G27:G28"/>
    <mergeCell ref="Q27:Q28"/>
    <mergeCell ref="R27:R28"/>
    <mergeCell ref="S26:S28"/>
    <mergeCell ref="T26:Y26"/>
    <mergeCell ref="T27:T28"/>
    <mergeCell ref="U27:U28"/>
    <mergeCell ref="V27:V28"/>
    <mergeCell ref="W27:W28"/>
    <mergeCell ref="X27:X28"/>
    <mergeCell ref="Y27:Y28"/>
    <mergeCell ref="A1:AB2"/>
    <mergeCell ref="A32:B32"/>
    <mergeCell ref="H25:J25"/>
    <mergeCell ref="AA25:AA28"/>
    <mergeCell ref="I4:U4"/>
    <mergeCell ref="Y22:Y23"/>
    <mergeCell ref="Z25:Z28"/>
    <mergeCell ref="P25:Y25"/>
    <mergeCell ref="P26:P28"/>
    <mergeCell ref="Q26:R26"/>
  </mergeCells>
  <conditionalFormatting sqref="A48 A1 K12:T16 I5:M5 A3:H5 A18:G22 I3:U4 N5:T11 K6:M11 A6:G16 A49:O65536 A24:J33 AD1:IV65536 AC1:AC33 P38:AC65536 D38:O48 U5:U31 AA3:AB33 V3:Z31 K19:L33 M19:T31 M32:Z33 A34:AC37 C39:C40 C42:C46">
    <cfRule type="cellIs" priority="3" dxfId="8" operator="equal" stopIfTrue="1">
      <formula>0</formula>
    </cfRule>
  </conditionalFormatting>
  <printOptions/>
  <pageMargins left="0.4330708661417323" right="0" top="0.984251968503937" bottom="0" header="0" footer="0"/>
  <pageSetup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8"/>
  <sheetViews>
    <sheetView view="pageBreakPreview" zoomScaleSheetLayoutView="100" zoomScalePageLayoutView="0" workbookViewId="0" topLeftCell="A4">
      <selection activeCell="R13" sqref="R13"/>
    </sheetView>
  </sheetViews>
  <sheetFormatPr defaultColWidth="9.00390625" defaultRowHeight="12.75"/>
  <cols>
    <col min="1" max="1" width="10.25390625" style="0" customWidth="1"/>
    <col min="2" max="2" width="8.625" style="0" customWidth="1"/>
    <col min="3" max="3" width="6.25390625" style="0" customWidth="1"/>
    <col min="4" max="4" width="5.625" style="0" customWidth="1"/>
    <col min="5" max="5" width="6.625" style="0" customWidth="1"/>
    <col min="6" max="6" width="7.125" style="0" customWidth="1"/>
    <col min="7" max="7" width="10.75390625" style="0" customWidth="1"/>
    <col min="8" max="8" width="6.75390625" style="0" customWidth="1"/>
    <col min="9" max="9" width="6.875" style="0" customWidth="1"/>
    <col min="10" max="10" width="8.125" style="0" customWidth="1"/>
    <col min="11" max="11" width="10.25390625" style="0" customWidth="1"/>
    <col min="12" max="12" width="12.00390625" style="0" customWidth="1"/>
    <col min="13" max="13" width="11.625" style="0" customWidth="1"/>
    <col min="14" max="14" width="11.375" style="0" customWidth="1"/>
    <col min="15" max="15" width="11.25390625" style="0" customWidth="1"/>
    <col min="16" max="16" width="11.125" style="0" customWidth="1"/>
    <col min="17" max="17" width="6.875" style="0" customWidth="1"/>
    <col min="18" max="18" width="10.75390625" style="0" customWidth="1"/>
    <col min="19" max="19" width="10.00390625" style="0" customWidth="1"/>
    <col min="20" max="20" width="7.00390625" style="0" customWidth="1"/>
    <col min="21" max="21" width="7.875" style="0" customWidth="1"/>
    <col min="22" max="22" width="5.625" style="0" customWidth="1"/>
    <col min="23" max="23" width="5.125" style="0" customWidth="1"/>
    <col min="24" max="24" width="9.875" style="0" customWidth="1"/>
    <col min="25" max="25" width="13.25390625" style="0" customWidth="1"/>
    <col min="26" max="26" width="10.25390625" style="0" customWidth="1"/>
    <col min="27" max="27" width="7.25390625" style="0" customWidth="1"/>
  </cols>
  <sheetData>
    <row r="1" spans="1:28" ht="12" customHeight="1">
      <c r="A1" s="68" t="s">
        <v>66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</row>
    <row r="2" spans="1:28" ht="28.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4" spans="9:25" ht="15.75">
      <c r="I4" s="71" t="str">
        <f>'ВУС 1 кв.'!I4:U4</f>
        <v>за   I квартал 2020  года</v>
      </c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Y4" s="1" t="s">
        <v>24</v>
      </c>
    </row>
    <row r="5" spans="24:25" ht="12.75">
      <c r="X5" s="6" t="s">
        <v>25</v>
      </c>
      <c r="Y5" s="3"/>
    </row>
    <row r="6" spans="24:25" ht="12.75">
      <c r="X6" s="6" t="s">
        <v>26</v>
      </c>
      <c r="Y6" s="41">
        <v>43556</v>
      </c>
    </row>
    <row r="7" ht="12.75">
      <c r="Y7" s="2"/>
    </row>
    <row r="8" ht="12.75">
      <c r="Y8" s="2"/>
    </row>
    <row r="9" ht="12.75">
      <c r="Y9" s="2"/>
    </row>
    <row r="10" spans="1:25" ht="15.75">
      <c r="A10" t="s">
        <v>58</v>
      </c>
      <c r="Y10" s="2">
        <v>1102</v>
      </c>
    </row>
    <row r="11" spans="24:25" ht="12.75">
      <c r="X11" s="6" t="s">
        <v>28</v>
      </c>
      <c r="Y11" s="2"/>
    </row>
    <row r="12" spans="1:25" ht="12.75">
      <c r="A12" t="s">
        <v>27</v>
      </c>
      <c r="X12" s="6"/>
      <c r="Y12" s="2">
        <v>5190000</v>
      </c>
    </row>
    <row r="13" spans="24:25" ht="12.75">
      <c r="X13" s="6" t="s">
        <v>30</v>
      </c>
      <c r="Y13" s="2"/>
    </row>
    <row r="14" spans="1:25" ht="12.75">
      <c r="A14" t="s">
        <v>29</v>
      </c>
      <c r="X14" s="6"/>
      <c r="Y14" s="2"/>
    </row>
    <row r="15" spans="24:25" ht="12.75">
      <c r="X15" s="6"/>
      <c r="Y15" s="2"/>
    </row>
    <row r="16" spans="1:25" ht="12.75">
      <c r="A16" t="s">
        <v>57</v>
      </c>
      <c r="B16" s="8"/>
      <c r="C16" s="8"/>
      <c r="D16" s="8"/>
      <c r="E16" s="8"/>
      <c r="F16" s="8"/>
      <c r="G16" s="8"/>
      <c r="X16" s="6"/>
      <c r="Y16" s="2"/>
    </row>
    <row r="17" spans="24:25" ht="12.75">
      <c r="X17" s="6"/>
      <c r="Y17" s="2"/>
    </row>
    <row r="18" spans="1:25" ht="12.75">
      <c r="A18" t="s">
        <v>31</v>
      </c>
      <c r="X18" s="6"/>
      <c r="Y18" s="2"/>
    </row>
    <row r="19" spans="24:25" ht="12.75">
      <c r="X19" s="6" t="s">
        <v>32</v>
      </c>
      <c r="Y19" s="2">
        <v>519</v>
      </c>
    </row>
    <row r="20" spans="1:25" ht="12.75">
      <c r="A20" t="s">
        <v>33</v>
      </c>
      <c r="X20" s="6"/>
      <c r="Y20" s="2">
        <v>251</v>
      </c>
    </row>
    <row r="21" spans="24:25" ht="12.75">
      <c r="X21" s="6" t="s">
        <v>34</v>
      </c>
      <c r="Y21" s="2"/>
    </row>
    <row r="22" spans="1:25" ht="12.75">
      <c r="A22" t="s">
        <v>60</v>
      </c>
      <c r="X22" s="6"/>
      <c r="Y22" s="61"/>
    </row>
    <row r="23" spans="24:25" ht="12.75">
      <c r="X23" s="6" t="s">
        <v>35</v>
      </c>
      <c r="Y23" s="61"/>
    </row>
    <row r="25" spans="1:29" ht="39" customHeight="1">
      <c r="A25" s="61"/>
      <c r="B25" s="52" t="s">
        <v>3</v>
      </c>
      <c r="C25" s="56" t="s">
        <v>4</v>
      </c>
      <c r="D25" s="57"/>
      <c r="E25" s="57"/>
      <c r="F25" s="57"/>
      <c r="G25" s="58"/>
      <c r="H25" s="56" t="s">
        <v>46</v>
      </c>
      <c r="I25" s="57"/>
      <c r="J25" s="58"/>
      <c r="K25" s="52" t="s">
        <v>47</v>
      </c>
      <c r="L25" s="59" t="s">
        <v>48</v>
      </c>
      <c r="M25" s="60"/>
      <c r="N25" s="45" t="s">
        <v>49</v>
      </c>
      <c r="O25" s="45"/>
      <c r="P25" s="62" t="s">
        <v>50</v>
      </c>
      <c r="Q25" s="63"/>
      <c r="R25" s="63"/>
      <c r="S25" s="63"/>
      <c r="T25" s="63"/>
      <c r="U25" s="63"/>
      <c r="V25" s="63"/>
      <c r="W25" s="63"/>
      <c r="X25" s="63"/>
      <c r="Y25" s="64"/>
      <c r="Z25" s="45" t="s">
        <v>52</v>
      </c>
      <c r="AA25" s="45" t="s">
        <v>51</v>
      </c>
      <c r="AB25" s="50" t="s">
        <v>55</v>
      </c>
      <c r="AC25" s="51"/>
    </row>
    <row r="26" spans="1:29" ht="38.25" customHeight="1">
      <c r="A26" s="61"/>
      <c r="B26" s="53"/>
      <c r="C26" s="65" t="s">
        <v>5</v>
      </c>
      <c r="D26" s="61" t="s">
        <v>2</v>
      </c>
      <c r="E26" s="61"/>
      <c r="F26" s="61"/>
      <c r="G26" s="61"/>
      <c r="H26" s="45" t="s">
        <v>5</v>
      </c>
      <c r="I26" s="45" t="s">
        <v>2</v>
      </c>
      <c r="J26" s="45"/>
      <c r="K26" s="53"/>
      <c r="L26" s="48"/>
      <c r="M26" s="49"/>
      <c r="N26" s="45"/>
      <c r="O26" s="45"/>
      <c r="P26" s="45" t="s">
        <v>13</v>
      </c>
      <c r="Q26" s="45" t="s">
        <v>2</v>
      </c>
      <c r="R26" s="45"/>
      <c r="S26" s="45" t="s">
        <v>16</v>
      </c>
      <c r="T26" s="45" t="s">
        <v>2</v>
      </c>
      <c r="U26" s="45"/>
      <c r="V26" s="45"/>
      <c r="W26" s="45"/>
      <c r="X26" s="45"/>
      <c r="Y26" s="45"/>
      <c r="Z26" s="45"/>
      <c r="AA26" s="45"/>
      <c r="AB26" s="46" t="s">
        <v>54</v>
      </c>
      <c r="AC26" s="47"/>
    </row>
    <row r="27" spans="1:29" ht="39" customHeight="1">
      <c r="A27" s="61"/>
      <c r="B27" s="53"/>
      <c r="C27" s="66"/>
      <c r="D27" s="56" t="s">
        <v>6</v>
      </c>
      <c r="E27" s="57"/>
      <c r="F27" s="58"/>
      <c r="G27" s="52" t="s">
        <v>8</v>
      </c>
      <c r="H27" s="45"/>
      <c r="I27" s="45"/>
      <c r="J27" s="45"/>
      <c r="K27" s="53"/>
      <c r="L27" s="45" t="s">
        <v>11</v>
      </c>
      <c r="M27" s="45" t="s">
        <v>12</v>
      </c>
      <c r="N27" s="45" t="s">
        <v>11</v>
      </c>
      <c r="O27" s="45" t="s">
        <v>12</v>
      </c>
      <c r="P27" s="45"/>
      <c r="Q27" s="45" t="s">
        <v>14</v>
      </c>
      <c r="R27" s="45" t="s">
        <v>15</v>
      </c>
      <c r="S27" s="45"/>
      <c r="T27" s="45" t="s">
        <v>17</v>
      </c>
      <c r="U27" s="45" t="s">
        <v>18</v>
      </c>
      <c r="V27" s="45" t="s">
        <v>19</v>
      </c>
      <c r="W27" s="45" t="s">
        <v>20</v>
      </c>
      <c r="X27" s="45" t="s">
        <v>21</v>
      </c>
      <c r="Y27" s="45" t="s">
        <v>22</v>
      </c>
      <c r="Z27" s="45"/>
      <c r="AA27" s="45"/>
      <c r="AB27" s="48"/>
      <c r="AC27" s="49"/>
    </row>
    <row r="28" spans="1:29" ht="93" customHeight="1">
      <c r="A28" s="61"/>
      <c r="B28" s="54"/>
      <c r="C28" s="67"/>
      <c r="D28" s="4" t="s">
        <v>5</v>
      </c>
      <c r="E28" s="5" t="s">
        <v>7</v>
      </c>
      <c r="F28" s="5" t="s">
        <v>23</v>
      </c>
      <c r="G28" s="54"/>
      <c r="H28" s="45"/>
      <c r="I28" s="5" t="s">
        <v>9</v>
      </c>
      <c r="J28" s="5" t="s">
        <v>10</v>
      </c>
      <c r="K28" s="54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5" t="s">
        <v>11</v>
      </c>
      <c r="AC28" s="5" t="s">
        <v>53</v>
      </c>
    </row>
    <row r="29" spans="1:29" s="16" customFormat="1" ht="11.25">
      <c r="A29" s="15" t="s">
        <v>0</v>
      </c>
      <c r="B29" s="15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N29" s="15">
        <v>13</v>
      </c>
      <c r="O29" s="15">
        <v>14</v>
      </c>
      <c r="P29" s="15">
        <v>15</v>
      </c>
      <c r="Q29" s="15">
        <v>16</v>
      </c>
      <c r="R29" s="15">
        <v>17</v>
      </c>
      <c r="S29" s="15">
        <v>18</v>
      </c>
      <c r="T29" s="15">
        <v>19</v>
      </c>
      <c r="U29" s="15">
        <v>20</v>
      </c>
      <c r="V29" s="15">
        <v>21</v>
      </c>
      <c r="W29" s="15">
        <v>22</v>
      </c>
      <c r="X29" s="15">
        <v>23</v>
      </c>
      <c r="Y29" s="15">
        <v>24</v>
      </c>
      <c r="Z29" s="15">
        <v>25</v>
      </c>
      <c r="AA29" s="15">
        <v>26</v>
      </c>
      <c r="AB29" s="15">
        <v>27</v>
      </c>
      <c r="AC29" s="15">
        <v>28</v>
      </c>
    </row>
    <row r="30" spans="1:29" s="13" customFormat="1" ht="12.75">
      <c r="A30" s="9" t="s">
        <v>1</v>
      </c>
      <c r="B30" s="9"/>
      <c r="C30" s="10">
        <f aca="true" t="shared" si="0" ref="C30:AC30">C32</f>
        <v>172</v>
      </c>
      <c r="D30" s="10">
        <f t="shared" si="0"/>
        <v>158</v>
      </c>
      <c r="E30" s="10">
        <f t="shared" si="0"/>
        <v>4</v>
      </c>
      <c r="F30" s="10">
        <f t="shared" si="0"/>
        <v>154</v>
      </c>
      <c r="G30" s="10">
        <f t="shared" si="0"/>
        <v>14</v>
      </c>
      <c r="H30" s="10">
        <f t="shared" si="0"/>
        <v>1</v>
      </c>
      <c r="I30" s="10">
        <f t="shared" si="0"/>
        <v>1</v>
      </c>
      <c r="J30" s="10">
        <f t="shared" si="0"/>
        <v>0</v>
      </c>
      <c r="K30" s="21">
        <f t="shared" si="0"/>
        <v>13.74944</v>
      </c>
      <c r="L30" s="21">
        <f t="shared" si="0"/>
        <v>13.74944</v>
      </c>
      <c r="M30" s="21">
        <f t="shared" si="0"/>
        <v>13.74944</v>
      </c>
      <c r="N30" s="21">
        <f t="shared" si="0"/>
        <v>13.72414</v>
      </c>
      <c r="O30" s="21">
        <f t="shared" si="0"/>
        <v>13.72414</v>
      </c>
      <c r="P30" s="21">
        <f t="shared" si="0"/>
        <v>13.72414</v>
      </c>
      <c r="Q30" s="21">
        <f t="shared" si="0"/>
        <v>0</v>
      </c>
      <c r="R30" s="21">
        <f t="shared" si="0"/>
        <v>13.72414</v>
      </c>
      <c r="S30" s="21">
        <f t="shared" si="0"/>
        <v>0</v>
      </c>
      <c r="T30" s="21">
        <f t="shared" si="0"/>
        <v>0</v>
      </c>
      <c r="U30" s="21">
        <f t="shared" si="0"/>
        <v>0</v>
      </c>
      <c r="V30" s="21">
        <f t="shared" si="0"/>
        <v>0</v>
      </c>
      <c r="W30" s="21">
        <f t="shared" si="0"/>
        <v>0</v>
      </c>
      <c r="X30" s="21">
        <f t="shared" si="0"/>
        <v>0</v>
      </c>
      <c r="Y30" s="21">
        <f t="shared" si="0"/>
        <v>0</v>
      </c>
      <c r="Z30" s="21">
        <f t="shared" si="0"/>
        <v>0.025299999999999656</v>
      </c>
      <c r="AA30" s="10">
        <f t="shared" si="0"/>
        <v>0.25</v>
      </c>
      <c r="AB30" s="9">
        <f t="shared" si="0"/>
        <v>0</v>
      </c>
      <c r="AC30" s="9">
        <f t="shared" si="0"/>
        <v>0</v>
      </c>
    </row>
    <row r="31" spans="1:29" ht="11.25" customHeight="1">
      <c r="A31" s="3" t="s">
        <v>2</v>
      </c>
      <c r="B31" s="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3"/>
      <c r="AA31" s="3"/>
      <c r="AB31" s="3"/>
      <c r="AC31" s="3"/>
    </row>
    <row r="32" spans="1:29" ht="52.5" customHeight="1">
      <c r="A32" s="69" t="s">
        <v>59</v>
      </c>
      <c r="B32" s="70"/>
      <c r="C32" s="43">
        <f>'ВУС 1 кв.'!C32</f>
        <v>172</v>
      </c>
      <c r="D32" s="43">
        <f>'ВУС 1 кв.'!D32</f>
        <v>158</v>
      </c>
      <c r="E32" s="43">
        <f>'ВУС 1 кв.'!E32</f>
        <v>4</v>
      </c>
      <c r="F32" s="43">
        <f>'ВУС 1 кв.'!F32</f>
        <v>154</v>
      </c>
      <c r="G32" s="43">
        <f>'ВУС 1 кв.'!G32</f>
        <v>14</v>
      </c>
      <c r="H32" s="10">
        <f>'ВУС 1 кв.'!H32</f>
        <v>1</v>
      </c>
      <c r="I32" s="10">
        <f>'ВУС 1 кв.'!I32</f>
        <v>1</v>
      </c>
      <c r="J32" s="10">
        <f>'ВУС 1 кв.'!J32</f>
        <v>0</v>
      </c>
      <c r="K32" s="21">
        <f>'ВУС 1 кв.'!K32/1000</f>
        <v>13.74944</v>
      </c>
      <c r="L32" s="21">
        <f>'ВУС 1 кв.'!L32/1000</f>
        <v>13.74944</v>
      </c>
      <c r="M32" s="21">
        <f>'ВУС 1 кв.'!M32/1000</f>
        <v>13.74944</v>
      </c>
      <c r="N32" s="21">
        <f>'ВУС 1 кв.'!N32/1000</f>
        <v>13.72414</v>
      </c>
      <c r="O32" s="21">
        <f>'ВУС 1 кв.'!O32/1000</f>
        <v>13.72414</v>
      </c>
      <c r="P32" s="21">
        <f>'ВУС 1 кв.'!P32/1000</f>
        <v>13.72414</v>
      </c>
      <c r="Q32" s="21">
        <f>'ВУС 1 кв.'!Q32/1000</f>
        <v>0</v>
      </c>
      <c r="R32" s="21">
        <f>'ВУС 1 кв.'!R32/1000</f>
        <v>13.72414</v>
      </c>
      <c r="S32" s="21">
        <f>'ВУС 1 кв.'!S32/1000</f>
        <v>0</v>
      </c>
      <c r="T32" s="21">
        <f>'ВУС 1 кв.'!T32/1000</f>
        <v>0</v>
      </c>
      <c r="U32" s="21">
        <f>'ВУС 1 кв.'!U32/1000</f>
        <v>0</v>
      </c>
      <c r="V32" s="21">
        <f>'ВУС 1 кв.'!V32/1000</f>
        <v>0</v>
      </c>
      <c r="W32" s="21">
        <f>'ВУС 1 кв.'!W32/1000</f>
        <v>0</v>
      </c>
      <c r="X32" s="21">
        <f>'ВУС 1 кв.'!X32/1000</f>
        <v>0</v>
      </c>
      <c r="Y32" s="21">
        <f>'ВУС 1 кв.'!Y32/1000</f>
        <v>0</v>
      </c>
      <c r="Z32" s="21">
        <f>L32-N32</f>
        <v>0.025299999999999656</v>
      </c>
      <c r="AA32" s="22">
        <v>0.25</v>
      </c>
      <c r="AB32" s="9"/>
      <c r="AC32" s="9"/>
    </row>
    <row r="33" spans="1:2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0:29" s="17" customFormat="1" ht="12.75">
      <c r="J34" s="19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18"/>
      <c r="AB34" s="20"/>
      <c r="AC34" s="20"/>
    </row>
    <row r="35" spans="10:29" s="17" customFormat="1" ht="12.75">
      <c r="J35" s="19"/>
      <c r="K35" s="19"/>
      <c r="L35" s="19"/>
      <c r="M35" s="20"/>
      <c r="N35" s="19"/>
      <c r="O35" s="20"/>
      <c r="P35" s="20"/>
      <c r="Q35" s="19"/>
      <c r="R35" s="19"/>
      <c r="S35" s="20"/>
      <c r="T35" s="19"/>
      <c r="U35" s="19"/>
      <c r="V35" s="19"/>
      <c r="W35" s="19"/>
      <c r="X35" s="19"/>
      <c r="Y35" s="19"/>
      <c r="Z35" s="20"/>
      <c r="AA35" s="18"/>
      <c r="AB35" s="19"/>
      <c r="AC35" s="19"/>
    </row>
    <row r="36" spans="10:29" s="17" customFormat="1" ht="12.75">
      <c r="J36" s="19"/>
      <c r="K36" s="19"/>
      <c r="L36" s="19"/>
      <c r="M36" s="20"/>
      <c r="N36" s="19"/>
      <c r="O36" s="20"/>
      <c r="P36" s="20"/>
      <c r="Q36" s="19"/>
      <c r="R36" s="19"/>
      <c r="S36" s="20"/>
      <c r="T36" s="19"/>
      <c r="U36" s="19"/>
      <c r="V36" s="19"/>
      <c r="W36" s="19"/>
      <c r="X36" s="19"/>
      <c r="Y36" s="19"/>
      <c r="Z36" s="20"/>
      <c r="AA36" s="18"/>
      <c r="AB36" s="19"/>
      <c r="AC36" s="19"/>
    </row>
    <row r="37" spans="10:29" s="17" customFormat="1" ht="12.75">
      <c r="J37" s="19"/>
      <c r="K37" s="19"/>
      <c r="L37" s="19"/>
      <c r="M37" s="20"/>
      <c r="N37" s="19"/>
      <c r="O37" s="20"/>
      <c r="P37" s="20"/>
      <c r="Q37" s="19"/>
      <c r="R37" s="19"/>
      <c r="S37" s="20"/>
      <c r="T37" s="19"/>
      <c r="U37" s="19"/>
      <c r="V37" s="19"/>
      <c r="W37" s="19"/>
      <c r="X37" s="19"/>
      <c r="Y37" s="19"/>
      <c r="Z37" s="20"/>
      <c r="AA37" s="18"/>
      <c r="AB37" s="19"/>
      <c r="AC37" s="19"/>
    </row>
    <row r="38" spans="2:12" ht="15">
      <c r="B38" s="55" t="s">
        <v>36</v>
      </c>
      <c r="C38" s="55"/>
      <c r="D38" s="55"/>
      <c r="E38" t="s">
        <v>39</v>
      </c>
      <c r="H38" s="12" t="s">
        <v>77</v>
      </c>
      <c r="I38" s="12"/>
      <c r="J38" s="12"/>
      <c r="K38" s="12"/>
      <c r="L38" s="12"/>
    </row>
    <row r="39" spans="5:18" ht="12.75">
      <c r="E39" s="1" t="s">
        <v>40</v>
      </c>
      <c r="F39" s="1"/>
      <c r="H39" s="1" t="s">
        <v>43</v>
      </c>
      <c r="I39" s="1"/>
      <c r="J39" s="1"/>
      <c r="K39" s="1"/>
      <c r="L39" s="1"/>
      <c r="R39" t="s">
        <v>61</v>
      </c>
    </row>
    <row r="41" spans="2:9" ht="15">
      <c r="B41" s="55" t="s">
        <v>37</v>
      </c>
      <c r="C41" s="55"/>
      <c r="D41" s="55"/>
      <c r="E41" t="s">
        <v>39</v>
      </c>
      <c r="H41" s="12" t="s">
        <v>78</v>
      </c>
      <c r="I41" s="12"/>
    </row>
    <row r="42" spans="5:12" ht="12.75">
      <c r="E42" s="1" t="s">
        <v>40</v>
      </c>
      <c r="F42" s="1"/>
      <c r="H42" s="1" t="s">
        <v>43</v>
      </c>
      <c r="I42" s="1"/>
      <c r="J42" s="1"/>
      <c r="K42" s="1"/>
      <c r="L42" s="1"/>
    </row>
    <row r="43" spans="5:6" ht="12.75">
      <c r="E43" s="1"/>
      <c r="F43" s="1"/>
    </row>
    <row r="44" spans="2:15" ht="15">
      <c r="B44" s="55" t="s">
        <v>38</v>
      </c>
      <c r="C44" s="55"/>
      <c r="D44" s="55"/>
      <c r="E44" t="s">
        <v>56</v>
      </c>
      <c r="H44" t="s">
        <v>41</v>
      </c>
      <c r="K44" s="12" t="s">
        <v>75</v>
      </c>
      <c r="L44" s="12"/>
      <c r="M44" s="11"/>
      <c r="N44" s="11" t="s">
        <v>91</v>
      </c>
      <c r="O44" s="11"/>
    </row>
    <row r="45" spans="5:15" ht="12.75">
      <c r="E45" s="1" t="s">
        <v>42</v>
      </c>
      <c r="F45" s="1"/>
      <c r="H45" s="1" t="s">
        <v>40</v>
      </c>
      <c r="I45" s="1"/>
      <c r="K45" s="1" t="s">
        <v>44</v>
      </c>
      <c r="L45" s="1"/>
      <c r="M45" s="1"/>
      <c r="N45" s="1"/>
      <c r="O45" s="1"/>
    </row>
    <row r="47" ht="12.75">
      <c r="D47" s="11" t="str">
        <f>'ВУС 1 кв.'!D47</f>
        <v>03   апреля    2020  года</v>
      </c>
    </row>
    <row r="48" ht="12.75">
      <c r="A48" s="7" t="s">
        <v>45</v>
      </c>
    </row>
  </sheetData>
  <sheetProtection/>
  <mergeCells count="41">
    <mergeCell ref="R27:R28"/>
    <mergeCell ref="B38:D38"/>
    <mergeCell ref="P25:Y25"/>
    <mergeCell ref="V27:V28"/>
    <mergeCell ref="Q27:Q28"/>
    <mergeCell ref="W27:W28"/>
    <mergeCell ref="Y27:Y28"/>
    <mergeCell ref="L27:L28"/>
    <mergeCell ref="Q26:R26"/>
    <mergeCell ref="X27:X28"/>
    <mergeCell ref="D26:G26"/>
    <mergeCell ref="C25:G25"/>
    <mergeCell ref="AB25:AC25"/>
    <mergeCell ref="H26:H28"/>
    <mergeCell ref="I26:J27"/>
    <mergeCell ref="K25:K28"/>
    <mergeCell ref="L25:M26"/>
    <mergeCell ref="AB26:AC27"/>
    <mergeCell ref="U27:U28"/>
    <mergeCell ref="G27:G28"/>
    <mergeCell ref="P26:P28"/>
    <mergeCell ref="Z25:Z28"/>
    <mergeCell ref="T27:T28"/>
    <mergeCell ref="B41:D41"/>
    <mergeCell ref="B44:D44"/>
    <mergeCell ref="N25:O26"/>
    <mergeCell ref="N27:N28"/>
    <mergeCell ref="O27:O28"/>
    <mergeCell ref="M27:M28"/>
    <mergeCell ref="D27:F27"/>
    <mergeCell ref="B25:B28"/>
    <mergeCell ref="A25:A28"/>
    <mergeCell ref="C26:C28"/>
    <mergeCell ref="S26:S28"/>
    <mergeCell ref="T26:Y26"/>
    <mergeCell ref="A1:AB2"/>
    <mergeCell ref="A32:B32"/>
    <mergeCell ref="H25:J25"/>
    <mergeCell ref="AA25:AA28"/>
    <mergeCell ref="I4:U4"/>
    <mergeCell ref="Y22:Y23"/>
  </mergeCells>
  <conditionalFormatting sqref="A48 A1 K12:T16 I5:M5 A3:H5 A18:G22 I3:U4 N5:T11 K6:M11 A6:G16 D38:O48 A49:O65536 S32:Y33 AD1:IV65536 AC1:AC33 K35:O37 K34:AC34 U5:U31 A24:J37 P35:AC65536 Z3:AB33 V3:Y31 K19:R33 S19:T31 C39:C40 C42:C43 C45:C46">
    <cfRule type="cellIs" priority="1" dxfId="8" operator="equal" stopIfTrue="1">
      <formula>0</formula>
    </cfRule>
  </conditionalFormatting>
  <printOptions/>
  <pageMargins left="0.4330708661417323" right="0" top="0.984251968503937" bottom="0" header="0" footer="0"/>
  <pageSetup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8"/>
  <sheetViews>
    <sheetView view="pageBreakPreview" zoomScaleSheetLayoutView="100" zoomScalePageLayoutView="0" workbookViewId="0" topLeftCell="A1">
      <selection activeCell="N36" sqref="N36"/>
    </sheetView>
  </sheetViews>
  <sheetFormatPr defaultColWidth="9.00390625" defaultRowHeight="12.75"/>
  <cols>
    <col min="1" max="1" width="10.25390625" style="0" customWidth="1"/>
    <col min="2" max="2" width="8.625" style="0" customWidth="1"/>
    <col min="3" max="3" width="6.25390625" style="0" customWidth="1"/>
    <col min="4" max="4" width="5.625" style="0" customWidth="1"/>
    <col min="5" max="5" width="6.625" style="0" customWidth="1"/>
    <col min="6" max="6" width="7.125" style="0" customWidth="1"/>
    <col min="7" max="7" width="10.75390625" style="0" customWidth="1"/>
    <col min="8" max="8" width="6.75390625" style="0" customWidth="1"/>
    <col min="9" max="9" width="6.875" style="0" customWidth="1"/>
    <col min="10" max="10" width="8.125" style="0" customWidth="1"/>
    <col min="11" max="11" width="10.25390625" style="0" customWidth="1"/>
    <col min="12" max="12" width="12.00390625" style="0" customWidth="1"/>
    <col min="13" max="13" width="11.625" style="0" customWidth="1"/>
    <col min="14" max="14" width="11.375" style="0" customWidth="1"/>
    <col min="15" max="15" width="11.25390625" style="0" customWidth="1"/>
    <col min="16" max="16" width="11.125" style="0" customWidth="1"/>
    <col min="17" max="17" width="6.875" style="0" customWidth="1"/>
    <col min="18" max="18" width="10.75390625" style="0" customWidth="1"/>
    <col min="19" max="19" width="10.00390625" style="0" customWidth="1"/>
    <col min="20" max="20" width="7.00390625" style="0" customWidth="1"/>
    <col min="21" max="21" width="7.875" style="0" customWidth="1"/>
    <col min="22" max="22" width="5.625" style="0" customWidth="1"/>
    <col min="23" max="23" width="5.125" style="0" customWidth="1"/>
    <col min="24" max="24" width="9.875" style="0" customWidth="1"/>
    <col min="25" max="25" width="13.25390625" style="0" customWidth="1"/>
    <col min="26" max="26" width="10.25390625" style="0" customWidth="1"/>
    <col min="27" max="27" width="6.625" style="0" customWidth="1"/>
  </cols>
  <sheetData>
    <row r="1" spans="1:28" ht="12" customHeight="1">
      <c r="A1" s="68" t="s">
        <v>66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</row>
    <row r="2" spans="1:28" ht="28.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4" spans="9:25" ht="15.75">
      <c r="I4" s="71" t="str">
        <f>'ВУС 2 кв.'!I4:U4</f>
        <v>за   II квартал 2019  года</v>
      </c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Y4" s="1" t="s">
        <v>24</v>
      </c>
    </row>
    <row r="5" spans="24:25" ht="12.75">
      <c r="X5" s="6" t="s">
        <v>25</v>
      </c>
      <c r="Y5" s="3"/>
    </row>
    <row r="6" spans="24:25" ht="12.75">
      <c r="X6" s="6" t="s">
        <v>26</v>
      </c>
      <c r="Y6" s="3"/>
    </row>
    <row r="7" ht="12.75">
      <c r="Y7" s="2"/>
    </row>
    <row r="8" ht="12.75">
      <c r="Y8" s="2"/>
    </row>
    <row r="9" ht="12.75">
      <c r="Y9" s="2"/>
    </row>
    <row r="10" spans="1:25" ht="15.75">
      <c r="A10" t="s">
        <v>58</v>
      </c>
      <c r="Y10" s="2">
        <v>1102</v>
      </c>
    </row>
    <row r="11" spans="24:25" ht="12.75">
      <c r="X11" s="6" t="s">
        <v>28</v>
      </c>
      <c r="Y11" s="2"/>
    </row>
    <row r="12" spans="1:25" ht="12.75">
      <c r="A12" t="s">
        <v>27</v>
      </c>
      <c r="X12" s="6"/>
      <c r="Y12" s="2">
        <v>5190000</v>
      </c>
    </row>
    <row r="13" spans="24:25" ht="12.75">
      <c r="X13" s="6" t="s">
        <v>30</v>
      </c>
      <c r="Y13" s="2"/>
    </row>
    <row r="14" spans="1:25" ht="12.75">
      <c r="A14" t="s">
        <v>29</v>
      </c>
      <c r="X14" s="6"/>
      <c r="Y14" s="2"/>
    </row>
    <row r="15" spans="24:25" ht="12.75">
      <c r="X15" s="6"/>
      <c r="Y15" s="2"/>
    </row>
    <row r="16" spans="1:25" ht="12.75">
      <c r="A16" t="s">
        <v>57</v>
      </c>
      <c r="B16" s="8"/>
      <c r="C16" s="8"/>
      <c r="D16" s="8"/>
      <c r="E16" s="8"/>
      <c r="F16" s="8"/>
      <c r="G16" s="8"/>
      <c r="X16" s="6"/>
      <c r="Y16" s="2"/>
    </row>
    <row r="17" spans="24:25" ht="12.75">
      <c r="X17" s="6"/>
      <c r="Y17" s="2"/>
    </row>
    <row r="18" spans="1:25" ht="12.75">
      <c r="A18" t="s">
        <v>31</v>
      </c>
      <c r="X18" s="6"/>
      <c r="Y18" s="2"/>
    </row>
    <row r="19" spans="24:25" ht="12.75">
      <c r="X19" s="6" t="s">
        <v>32</v>
      </c>
      <c r="Y19" s="2">
        <v>519</v>
      </c>
    </row>
    <row r="20" spans="1:25" ht="12.75">
      <c r="A20" t="s">
        <v>33</v>
      </c>
      <c r="X20" s="6"/>
      <c r="Y20" s="2">
        <v>251</v>
      </c>
    </row>
    <row r="21" spans="24:25" ht="12.75">
      <c r="X21" s="6" t="s">
        <v>34</v>
      </c>
      <c r="Y21" s="2"/>
    </row>
    <row r="22" spans="1:25" ht="12.75">
      <c r="A22" t="s">
        <v>87</v>
      </c>
      <c r="X22" s="6"/>
      <c r="Y22" s="61"/>
    </row>
    <row r="23" spans="24:25" ht="12.75">
      <c r="X23" s="6" t="s">
        <v>35</v>
      </c>
      <c r="Y23" s="61"/>
    </row>
    <row r="25" spans="1:29" ht="39" customHeight="1">
      <c r="A25" s="61"/>
      <c r="B25" s="52" t="s">
        <v>3</v>
      </c>
      <c r="C25" s="56" t="s">
        <v>4</v>
      </c>
      <c r="D25" s="57"/>
      <c r="E25" s="57"/>
      <c r="F25" s="57"/>
      <c r="G25" s="58"/>
      <c r="H25" s="56" t="s">
        <v>46</v>
      </c>
      <c r="I25" s="57"/>
      <c r="J25" s="58"/>
      <c r="K25" s="52" t="s">
        <v>47</v>
      </c>
      <c r="L25" s="59" t="s">
        <v>48</v>
      </c>
      <c r="M25" s="60"/>
      <c r="N25" s="45" t="s">
        <v>49</v>
      </c>
      <c r="O25" s="45"/>
      <c r="P25" s="62" t="s">
        <v>50</v>
      </c>
      <c r="Q25" s="63"/>
      <c r="R25" s="63"/>
      <c r="S25" s="63"/>
      <c r="T25" s="63"/>
      <c r="U25" s="63"/>
      <c r="V25" s="63"/>
      <c r="W25" s="63"/>
      <c r="X25" s="63"/>
      <c r="Y25" s="64"/>
      <c r="Z25" s="45" t="s">
        <v>52</v>
      </c>
      <c r="AA25" s="45" t="s">
        <v>51</v>
      </c>
      <c r="AB25" s="50" t="s">
        <v>55</v>
      </c>
      <c r="AC25" s="51"/>
    </row>
    <row r="26" spans="1:29" ht="38.25" customHeight="1">
      <c r="A26" s="61"/>
      <c r="B26" s="53"/>
      <c r="C26" s="65" t="s">
        <v>5</v>
      </c>
      <c r="D26" s="61" t="s">
        <v>2</v>
      </c>
      <c r="E26" s="61"/>
      <c r="F26" s="61"/>
      <c r="G26" s="61"/>
      <c r="H26" s="45" t="s">
        <v>5</v>
      </c>
      <c r="I26" s="45" t="s">
        <v>2</v>
      </c>
      <c r="J26" s="45"/>
      <c r="K26" s="53"/>
      <c r="L26" s="48"/>
      <c r="M26" s="49"/>
      <c r="N26" s="45"/>
      <c r="O26" s="45"/>
      <c r="P26" s="45" t="s">
        <v>13</v>
      </c>
      <c r="Q26" s="45" t="s">
        <v>2</v>
      </c>
      <c r="R26" s="45"/>
      <c r="S26" s="45" t="s">
        <v>16</v>
      </c>
      <c r="T26" s="45" t="s">
        <v>2</v>
      </c>
      <c r="U26" s="45"/>
      <c r="V26" s="45"/>
      <c r="W26" s="45"/>
      <c r="X26" s="45"/>
      <c r="Y26" s="45"/>
      <c r="Z26" s="45"/>
      <c r="AA26" s="45"/>
      <c r="AB26" s="46" t="s">
        <v>54</v>
      </c>
      <c r="AC26" s="47"/>
    </row>
    <row r="27" spans="1:29" ht="39" customHeight="1">
      <c r="A27" s="61"/>
      <c r="B27" s="53"/>
      <c r="C27" s="66"/>
      <c r="D27" s="56" t="s">
        <v>6</v>
      </c>
      <c r="E27" s="57"/>
      <c r="F27" s="58"/>
      <c r="G27" s="52" t="s">
        <v>8</v>
      </c>
      <c r="H27" s="45"/>
      <c r="I27" s="45"/>
      <c r="J27" s="45"/>
      <c r="K27" s="53"/>
      <c r="L27" s="45" t="s">
        <v>11</v>
      </c>
      <c r="M27" s="45" t="s">
        <v>12</v>
      </c>
      <c r="N27" s="45" t="s">
        <v>11</v>
      </c>
      <c r="O27" s="45" t="s">
        <v>12</v>
      </c>
      <c r="P27" s="45"/>
      <c r="Q27" s="45" t="s">
        <v>14</v>
      </c>
      <c r="R27" s="45" t="s">
        <v>15</v>
      </c>
      <c r="S27" s="45"/>
      <c r="T27" s="45" t="s">
        <v>17</v>
      </c>
      <c r="U27" s="45" t="s">
        <v>18</v>
      </c>
      <c r="V27" s="45" t="s">
        <v>19</v>
      </c>
      <c r="W27" s="45" t="s">
        <v>20</v>
      </c>
      <c r="X27" s="45" t="s">
        <v>21</v>
      </c>
      <c r="Y27" s="45" t="s">
        <v>22</v>
      </c>
      <c r="Z27" s="45"/>
      <c r="AA27" s="45"/>
      <c r="AB27" s="48"/>
      <c r="AC27" s="49"/>
    </row>
    <row r="28" spans="1:29" ht="93" customHeight="1">
      <c r="A28" s="61"/>
      <c r="B28" s="54"/>
      <c r="C28" s="67"/>
      <c r="D28" s="4" t="s">
        <v>5</v>
      </c>
      <c r="E28" s="5" t="s">
        <v>7</v>
      </c>
      <c r="F28" s="5" t="s">
        <v>23</v>
      </c>
      <c r="G28" s="54"/>
      <c r="H28" s="45"/>
      <c r="I28" s="5" t="s">
        <v>9</v>
      </c>
      <c r="J28" s="5" t="s">
        <v>10</v>
      </c>
      <c r="K28" s="54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5" t="s">
        <v>11</v>
      </c>
      <c r="AC28" s="5" t="s">
        <v>53</v>
      </c>
    </row>
    <row r="29" spans="1:29" s="16" customFormat="1" ht="11.25">
      <c r="A29" s="15" t="s">
        <v>0</v>
      </c>
      <c r="B29" s="15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N29" s="15">
        <v>13</v>
      </c>
      <c r="O29" s="15">
        <v>14</v>
      </c>
      <c r="P29" s="15">
        <v>15</v>
      </c>
      <c r="Q29" s="15">
        <v>16</v>
      </c>
      <c r="R29" s="15">
        <v>17</v>
      </c>
      <c r="S29" s="15">
        <v>18</v>
      </c>
      <c r="T29" s="15">
        <v>19</v>
      </c>
      <c r="U29" s="15">
        <v>20</v>
      </c>
      <c r="V29" s="15">
        <v>21</v>
      </c>
      <c r="W29" s="15">
        <v>22</v>
      </c>
      <c r="X29" s="15">
        <v>23</v>
      </c>
      <c r="Y29" s="15">
        <v>24</v>
      </c>
      <c r="Z29" s="15">
        <v>25</v>
      </c>
      <c r="AA29" s="15">
        <v>26</v>
      </c>
      <c r="AB29" s="15">
        <v>27</v>
      </c>
      <c r="AC29" s="15">
        <v>28</v>
      </c>
    </row>
    <row r="30" spans="1:29" s="13" customFormat="1" ht="12.75">
      <c r="A30" s="9" t="s">
        <v>1</v>
      </c>
      <c r="B30" s="9"/>
      <c r="C30" s="10">
        <f aca="true" t="shared" si="0" ref="C30:AC30">C32</f>
        <v>174</v>
      </c>
      <c r="D30" s="10">
        <f t="shared" si="0"/>
        <v>162</v>
      </c>
      <c r="E30" s="10">
        <f t="shared" si="0"/>
        <v>4</v>
      </c>
      <c r="F30" s="10">
        <f t="shared" si="0"/>
        <v>158</v>
      </c>
      <c r="G30" s="10">
        <f t="shared" si="0"/>
        <v>12</v>
      </c>
      <c r="H30" s="10">
        <f t="shared" si="0"/>
        <v>1</v>
      </c>
      <c r="I30" s="10">
        <f t="shared" si="0"/>
        <v>1</v>
      </c>
      <c r="J30" s="10">
        <f t="shared" si="0"/>
        <v>0</v>
      </c>
      <c r="K30" s="21">
        <f t="shared" si="0"/>
        <v>63.5</v>
      </c>
      <c r="L30" s="21">
        <f t="shared" si="0"/>
        <v>35.24772</v>
      </c>
      <c r="M30" s="21">
        <f t="shared" si="0"/>
        <v>21.498279999999998</v>
      </c>
      <c r="N30" s="21">
        <f t="shared" si="0"/>
        <v>35.24772</v>
      </c>
      <c r="O30" s="21">
        <f t="shared" si="0"/>
        <v>21.523580000000003</v>
      </c>
      <c r="P30" s="21">
        <f t="shared" si="0"/>
        <v>21.523580000000003</v>
      </c>
      <c r="Q30" s="21">
        <f t="shared" si="0"/>
        <v>0</v>
      </c>
      <c r="R30" s="21">
        <f t="shared" si="0"/>
        <v>21.523580000000003</v>
      </c>
      <c r="S30" s="21">
        <f t="shared" si="0"/>
        <v>0</v>
      </c>
      <c r="T30" s="21">
        <f t="shared" si="0"/>
        <v>0</v>
      </c>
      <c r="U30" s="21">
        <f t="shared" si="0"/>
        <v>0</v>
      </c>
      <c r="V30" s="21">
        <f t="shared" si="0"/>
        <v>0</v>
      </c>
      <c r="W30" s="21">
        <f t="shared" si="0"/>
        <v>0</v>
      </c>
      <c r="X30" s="21">
        <f t="shared" si="0"/>
        <v>0</v>
      </c>
      <c r="Y30" s="21">
        <f t="shared" si="0"/>
        <v>0</v>
      </c>
      <c r="Z30" s="21">
        <f t="shared" si="0"/>
        <v>0</v>
      </c>
      <c r="AA30" s="10">
        <f t="shared" si="0"/>
        <v>0.25</v>
      </c>
      <c r="AB30" s="9">
        <f t="shared" si="0"/>
        <v>0</v>
      </c>
      <c r="AC30" s="9">
        <f t="shared" si="0"/>
        <v>0</v>
      </c>
    </row>
    <row r="31" spans="1:29" ht="11.25" customHeight="1">
      <c r="A31" s="3" t="s">
        <v>2</v>
      </c>
      <c r="B31" s="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3"/>
      <c r="AA31" s="3"/>
      <c r="AB31" s="3"/>
      <c r="AC31" s="3"/>
    </row>
    <row r="32" spans="1:29" ht="52.5" customHeight="1">
      <c r="A32" s="69" t="s">
        <v>59</v>
      </c>
      <c r="B32" s="70"/>
      <c r="C32" s="10">
        <f>'ВУС 2 кв.'!C32</f>
        <v>174</v>
      </c>
      <c r="D32" s="10">
        <f>'ВУС 2 кв.'!D32</f>
        <v>162</v>
      </c>
      <c r="E32" s="10">
        <f>'ВУС 2 кв.'!E32</f>
        <v>4</v>
      </c>
      <c r="F32" s="10">
        <f>'ВУС 2 кв.'!F32</f>
        <v>158</v>
      </c>
      <c r="G32" s="10">
        <f>'ВУС 2 кв.'!G32</f>
        <v>12</v>
      </c>
      <c r="H32" s="10">
        <f>'ВУС 2 кв.'!H32</f>
        <v>1</v>
      </c>
      <c r="I32" s="10">
        <f>'ВУС 2 кв.'!I32</f>
        <v>1</v>
      </c>
      <c r="J32" s="10">
        <f>'ВУС 2 кв.'!J32</f>
        <v>0</v>
      </c>
      <c r="K32" s="14">
        <f>'ВУС 2 кв.'!K32/1000</f>
        <v>63.5</v>
      </c>
      <c r="L32" s="14">
        <f>'ВУС 2 кв.'!L32/1000</f>
        <v>35.24772</v>
      </c>
      <c r="M32" s="14">
        <f>'ВУС 2 кв.'!M32/1000</f>
        <v>21.498279999999998</v>
      </c>
      <c r="N32" s="14">
        <f>'ВУС 2 кв.'!N32/1000</f>
        <v>35.24772</v>
      </c>
      <c r="O32" s="14">
        <f>'ВУС 2 кв.'!O32/1000</f>
        <v>21.523580000000003</v>
      </c>
      <c r="P32" s="14">
        <f>'ВУС 2 кв.'!P32/1000</f>
        <v>21.523580000000003</v>
      </c>
      <c r="Q32" s="14">
        <f>'ВУС 2 кв.'!Q32/1000</f>
        <v>0</v>
      </c>
      <c r="R32" s="14">
        <f>'ВУС 2 кв.'!R32/1000</f>
        <v>21.523580000000003</v>
      </c>
      <c r="S32" s="14">
        <f>'ВУС 2 кв.'!S32/1000</f>
        <v>0</v>
      </c>
      <c r="T32" s="14">
        <f>'ВУС 2 кв.'!T32/1000</f>
        <v>0</v>
      </c>
      <c r="U32" s="14">
        <f>'ВУС 2 кв.'!U32/1000</f>
        <v>0</v>
      </c>
      <c r="V32" s="14">
        <f>'ВУС 2 кв.'!V32/1000</f>
        <v>0</v>
      </c>
      <c r="W32" s="14">
        <f>'ВУС 2 кв.'!W32/1000</f>
        <v>0</v>
      </c>
      <c r="X32" s="14">
        <f>'ВУС 2 кв.'!X32/1000</f>
        <v>0</v>
      </c>
      <c r="Y32" s="14">
        <f>'ВУС 2 кв.'!Y32/1000</f>
        <v>0</v>
      </c>
      <c r="Z32" s="14">
        <f>'ВУС 2 кв.'!Z32/1000</f>
        <v>0</v>
      </c>
      <c r="AA32" s="10">
        <f>'ВУС 2 кв.'!AA32</f>
        <v>0.25</v>
      </c>
      <c r="AB32" s="10">
        <f>'ВУС 2 кв.'!AB32/1000</f>
        <v>0</v>
      </c>
      <c r="AC32" s="10">
        <f>'ВУС 2 кв.'!AC32/1000</f>
        <v>0</v>
      </c>
    </row>
    <row r="33" spans="1:2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0:29" s="17" customFormat="1" ht="12.75">
      <c r="J34" s="19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18"/>
      <c r="AB34" s="20"/>
      <c r="AC34" s="20"/>
    </row>
    <row r="35" spans="10:29" s="17" customFormat="1" ht="12.75">
      <c r="J35" s="19"/>
      <c r="K35" s="19"/>
      <c r="L35" s="19"/>
      <c r="M35" s="20"/>
      <c r="N35" s="19"/>
      <c r="O35" s="20"/>
      <c r="P35" s="20"/>
      <c r="Q35" s="19"/>
      <c r="R35" s="19"/>
      <c r="S35" s="20"/>
      <c r="T35" s="19"/>
      <c r="U35" s="19"/>
      <c r="V35" s="19"/>
      <c r="W35" s="19"/>
      <c r="X35" s="19"/>
      <c r="Y35" s="19"/>
      <c r="Z35" s="20"/>
      <c r="AA35" s="18"/>
      <c r="AB35" s="19"/>
      <c r="AC35" s="19"/>
    </row>
    <row r="36" spans="10:29" s="17" customFormat="1" ht="12.75">
      <c r="J36" s="19"/>
      <c r="K36" s="19"/>
      <c r="L36" s="19"/>
      <c r="M36" s="20"/>
      <c r="N36" s="19"/>
      <c r="O36" s="20"/>
      <c r="P36" s="20"/>
      <c r="Q36" s="19"/>
      <c r="R36" s="19"/>
      <c r="S36" s="20"/>
      <c r="T36" s="19"/>
      <c r="U36" s="19"/>
      <c r="V36" s="19"/>
      <c r="W36" s="19"/>
      <c r="X36" s="19"/>
      <c r="Y36" s="19"/>
      <c r="Z36" s="20"/>
      <c r="AA36" s="18"/>
      <c r="AB36" s="19"/>
      <c r="AC36" s="19"/>
    </row>
    <row r="37" spans="10:29" s="17" customFormat="1" ht="12.75">
      <c r="J37" s="19"/>
      <c r="K37" s="19"/>
      <c r="L37" s="19"/>
      <c r="M37" s="20"/>
      <c r="N37" s="19"/>
      <c r="O37" s="20"/>
      <c r="P37" s="20"/>
      <c r="Q37" s="19"/>
      <c r="R37" s="19"/>
      <c r="S37" s="20"/>
      <c r="T37" s="19"/>
      <c r="U37" s="19"/>
      <c r="V37" s="19"/>
      <c r="W37" s="19"/>
      <c r="X37" s="19"/>
      <c r="Y37" s="19"/>
      <c r="Z37" s="20"/>
      <c r="AA37" s="18"/>
      <c r="AB37" s="19"/>
      <c r="AC37" s="19"/>
    </row>
    <row r="38" spans="3:12" ht="15">
      <c r="C38" t="s">
        <v>36</v>
      </c>
      <c r="E38" t="s">
        <v>39</v>
      </c>
      <c r="H38" s="12" t="s">
        <v>88</v>
      </c>
      <c r="I38" s="12"/>
      <c r="J38" s="12"/>
      <c r="K38" s="12"/>
      <c r="L38" s="12"/>
    </row>
    <row r="39" spans="5:18" ht="12.75">
      <c r="E39" s="1" t="s">
        <v>40</v>
      </c>
      <c r="F39" s="1"/>
      <c r="H39" s="1" t="s">
        <v>43</v>
      </c>
      <c r="I39" s="1"/>
      <c r="J39" s="1"/>
      <c r="K39" s="1"/>
      <c r="L39" s="1"/>
      <c r="R39" t="s">
        <v>61</v>
      </c>
    </row>
    <row r="41" spans="3:9" ht="15">
      <c r="C41" t="s">
        <v>37</v>
      </c>
      <c r="E41" t="s">
        <v>39</v>
      </c>
      <c r="H41" s="12" t="s">
        <v>89</v>
      </c>
      <c r="I41" s="12"/>
    </row>
    <row r="42" spans="5:12" ht="12.75">
      <c r="E42" s="1" t="s">
        <v>40</v>
      </c>
      <c r="F42" s="1"/>
      <c r="H42" s="1" t="s">
        <v>43</v>
      </c>
      <c r="I42" s="1"/>
      <c r="J42" s="1"/>
      <c r="K42" s="1"/>
      <c r="L42" s="1"/>
    </row>
    <row r="43" spans="5:6" ht="12.75">
      <c r="E43" s="1"/>
      <c r="F43" s="1"/>
    </row>
    <row r="44" spans="3:15" ht="15">
      <c r="C44" t="s">
        <v>38</v>
      </c>
      <c r="E44" t="s">
        <v>56</v>
      </c>
      <c r="H44" t="s">
        <v>41</v>
      </c>
      <c r="K44" s="12" t="s">
        <v>90</v>
      </c>
      <c r="L44" s="12"/>
      <c r="M44" s="11"/>
      <c r="N44" s="11" t="s">
        <v>71</v>
      </c>
      <c r="O44" s="11"/>
    </row>
    <row r="45" spans="5:15" ht="12.75">
      <c r="E45" s="1" t="s">
        <v>42</v>
      </c>
      <c r="F45" s="1"/>
      <c r="H45" s="1" t="s">
        <v>40</v>
      </c>
      <c r="I45" s="1"/>
      <c r="K45" s="1" t="s">
        <v>44</v>
      </c>
      <c r="L45" s="1"/>
      <c r="M45" s="1"/>
      <c r="N45" s="1"/>
      <c r="O45" s="1"/>
    </row>
    <row r="47" ht="12.75">
      <c r="D47" s="11" t="str">
        <f>'ВУС 2 кв.'!D47</f>
        <v>02   июля    2019  года</v>
      </c>
    </row>
    <row r="48" ht="12.75">
      <c r="A48" s="7" t="s">
        <v>45</v>
      </c>
    </row>
  </sheetData>
  <sheetProtection/>
  <mergeCells count="38">
    <mergeCell ref="A1:AB2"/>
    <mergeCell ref="A32:B32"/>
    <mergeCell ref="H25:J25"/>
    <mergeCell ref="AA25:AA28"/>
    <mergeCell ref="I4:U4"/>
    <mergeCell ref="Y22:Y23"/>
    <mergeCell ref="Z25:Z28"/>
    <mergeCell ref="P25:Y25"/>
    <mergeCell ref="P26:P28"/>
    <mergeCell ref="Q26:R26"/>
    <mergeCell ref="Q27:Q28"/>
    <mergeCell ref="R27:R28"/>
    <mergeCell ref="S26:S28"/>
    <mergeCell ref="T26:Y26"/>
    <mergeCell ref="T27:T28"/>
    <mergeCell ref="U27:U28"/>
    <mergeCell ref="V27:V28"/>
    <mergeCell ref="W27:W28"/>
    <mergeCell ref="X27:X28"/>
    <mergeCell ref="Y27:Y28"/>
    <mergeCell ref="O27:O28"/>
    <mergeCell ref="A25:A28"/>
    <mergeCell ref="B25:B28"/>
    <mergeCell ref="C25:G25"/>
    <mergeCell ref="C26:C28"/>
    <mergeCell ref="D26:G26"/>
    <mergeCell ref="D27:F27"/>
    <mergeCell ref="G27:G28"/>
    <mergeCell ref="AB26:AC27"/>
    <mergeCell ref="AB25:AC25"/>
    <mergeCell ref="H26:H28"/>
    <mergeCell ref="I26:J27"/>
    <mergeCell ref="K25:K28"/>
    <mergeCell ref="L25:M26"/>
    <mergeCell ref="L27:L28"/>
    <mergeCell ref="M27:M28"/>
    <mergeCell ref="N25:O26"/>
    <mergeCell ref="N27:N28"/>
  </mergeCells>
  <conditionalFormatting sqref="A48 A1 K12:T16 I5:M5 A3:H5 A18:G22 I3:U4 N5:T11 K6:M11 A6:G16 D38:O48 A49:O65536 AD1:IV65536 K35:O37 U5:U31 C38:C46 P35:AC65536 D33:J37 A24:C37 D24:J31 K19:T31 V3:AB31 AC1:AC31 K33:AC34 D32:AC32">
    <cfRule type="cellIs" priority="1" dxfId="8" operator="equal" stopIfTrue="1">
      <formula>0</formula>
    </cfRule>
  </conditionalFormatting>
  <printOptions/>
  <pageMargins left="0.4330708661417323" right="0" top="0.984251968503937" bottom="0" header="0" footer="0"/>
  <pageSetup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8"/>
  <sheetViews>
    <sheetView view="pageBreakPreview" zoomScaleSheetLayoutView="100" zoomScalePageLayoutView="0" workbookViewId="0" topLeftCell="A1">
      <selection activeCell="O42" sqref="O42"/>
    </sheetView>
  </sheetViews>
  <sheetFormatPr defaultColWidth="9.00390625" defaultRowHeight="12.75"/>
  <cols>
    <col min="1" max="1" width="10.25390625" style="0" customWidth="1"/>
    <col min="2" max="2" width="8.625" style="0" customWidth="1"/>
    <col min="3" max="3" width="6.25390625" style="0" customWidth="1"/>
    <col min="4" max="4" width="5.625" style="0" customWidth="1"/>
    <col min="5" max="5" width="6.625" style="0" customWidth="1"/>
    <col min="6" max="6" width="7.125" style="0" customWidth="1"/>
    <col min="7" max="7" width="10.75390625" style="0" customWidth="1"/>
    <col min="8" max="8" width="6.75390625" style="0" customWidth="1"/>
    <col min="9" max="9" width="6.875" style="0" customWidth="1"/>
    <col min="10" max="10" width="8.125" style="0" customWidth="1"/>
    <col min="11" max="11" width="10.25390625" style="0" customWidth="1"/>
    <col min="12" max="12" width="12.00390625" style="0" customWidth="1"/>
    <col min="13" max="13" width="11.625" style="0" customWidth="1"/>
    <col min="14" max="14" width="11.375" style="0" customWidth="1"/>
    <col min="15" max="15" width="11.25390625" style="0" customWidth="1"/>
    <col min="16" max="16" width="11.125" style="0" customWidth="1"/>
    <col min="17" max="17" width="6.875" style="0" customWidth="1"/>
    <col min="18" max="18" width="10.75390625" style="0" customWidth="1"/>
    <col min="19" max="19" width="10.00390625" style="0" customWidth="1"/>
    <col min="20" max="20" width="7.00390625" style="0" customWidth="1"/>
    <col min="21" max="21" width="7.875" style="0" customWidth="1"/>
    <col min="22" max="22" width="5.625" style="0" customWidth="1"/>
    <col min="23" max="23" width="5.125" style="0" customWidth="1"/>
    <col min="24" max="24" width="9.875" style="0" customWidth="1"/>
    <col min="25" max="25" width="13.25390625" style="0" customWidth="1"/>
    <col min="26" max="26" width="10.25390625" style="0" customWidth="1"/>
    <col min="27" max="27" width="6.625" style="0" customWidth="1"/>
  </cols>
  <sheetData>
    <row r="1" spans="1:28" ht="12" customHeight="1">
      <c r="A1" s="68" t="s">
        <v>66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</row>
    <row r="2" spans="1:28" ht="28.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4" spans="9:25" ht="15.75">
      <c r="I4" s="71" t="str">
        <f>'ВУС 3 кв.'!I4:U4</f>
        <v>за   III квартал 2019  года</v>
      </c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Y4" s="1" t="s">
        <v>24</v>
      </c>
    </row>
    <row r="5" spans="24:25" ht="12.75">
      <c r="X5" s="6" t="s">
        <v>25</v>
      </c>
      <c r="Y5" s="3"/>
    </row>
    <row r="6" spans="24:25" ht="12.75">
      <c r="X6" s="6" t="s">
        <v>26</v>
      </c>
      <c r="Y6" s="3"/>
    </row>
    <row r="7" ht="12.75">
      <c r="Y7" s="2"/>
    </row>
    <row r="8" ht="12.75">
      <c r="Y8" s="2"/>
    </row>
    <row r="9" ht="12.75">
      <c r="Y9" s="2"/>
    </row>
    <row r="10" spans="1:25" ht="15.75">
      <c r="A10" t="s">
        <v>58</v>
      </c>
      <c r="Y10" s="2">
        <v>1102</v>
      </c>
    </row>
    <row r="11" spans="24:25" ht="12.75">
      <c r="X11" s="6" t="s">
        <v>28</v>
      </c>
      <c r="Y11" s="2"/>
    </row>
    <row r="12" spans="1:25" ht="12.75">
      <c r="A12" t="s">
        <v>27</v>
      </c>
      <c r="X12" s="6"/>
      <c r="Y12" s="2">
        <v>5190000</v>
      </c>
    </row>
    <row r="13" spans="24:25" ht="12.75">
      <c r="X13" s="6" t="s">
        <v>30</v>
      </c>
      <c r="Y13" s="2"/>
    </row>
    <row r="14" spans="1:25" ht="12.75">
      <c r="A14" t="s">
        <v>29</v>
      </c>
      <c r="X14" s="6"/>
      <c r="Y14" s="2"/>
    </row>
    <row r="15" spans="24:25" ht="12.75">
      <c r="X15" s="6"/>
      <c r="Y15" s="2"/>
    </row>
    <row r="16" spans="1:25" ht="12.75">
      <c r="A16" t="s">
        <v>57</v>
      </c>
      <c r="B16" s="8"/>
      <c r="C16" s="8"/>
      <c r="D16" s="8"/>
      <c r="E16" s="8"/>
      <c r="F16" s="8"/>
      <c r="G16" s="8"/>
      <c r="X16" s="6"/>
      <c r="Y16" s="2"/>
    </row>
    <row r="17" spans="24:25" ht="12.75">
      <c r="X17" s="6"/>
      <c r="Y17" s="2"/>
    </row>
    <row r="18" spans="1:25" ht="12.75">
      <c r="A18" t="s">
        <v>31</v>
      </c>
      <c r="X18" s="6"/>
      <c r="Y18" s="2"/>
    </row>
    <row r="19" spans="24:25" ht="12.75">
      <c r="X19" s="6" t="s">
        <v>32</v>
      </c>
      <c r="Y19" s="2">
        <v>519</v>
      </c>
    </row>
    <row r="20" spans="1:25" ht="12.75">
      <c r="A20" t="s">
        <v>33</v>
      </c>
      <c r="X20" s="6"/>
      <c r="Y20" s="2">
        <v>251</v>
      </c>
    </row>
    <row r="21" spans="24:25" ht="12.75">
      <c r="X21" s="6" t="s">
        <v>34</v>
      </c>
      <c r="Y21" s="2"/>
    </row>
    <row r="22" spans="1:25" ht="12.75">
      <c r="A22" t="s">
        <v>60</v>
      </c>
      <c r="X22" s="6"/>
      <c r="Y22" s="61"/>
    </row>
    <row r="23" spans="24:25" ht="12.75">
      <c r="X23" s="6" t="s">
        <v>35</v>
      </c>
      <c r="Y23" s="61"/>
    </row>
    <row r="25" spans="1:29" ht="39" customHeight="1">
      <c r="A25" s="61"/>
      <c r="B25" s="52" t="s">
        <v>3</v>
      </c>
      <c r="C25" s="56" t="s">
        <v>4</v>
      </c>
      <c r="D25" s="57"/>
      <c r="E25" s="57"/>
      <c r="F25" s="57"/>
      <c r="G25" s="58"/>
      <c r="H25" s="56" t="s">
        <v>46</v>
      </c>
      <c r="I25" s="57"/>
      <c r="J25" s="58"/>
      <c r="K25" s="52" t="s">
        <v>47</v>
      </c>
      <c r="L25" s="59" t="s">
        <v>48</v>
      </c>
      <c r="M25" s="60"/>
      <c r="N25" s="45" t="s">
        <v>49</v>
      </c>
      <c r="O25" s="45"/>
      <c r="P25" s="62" t="s">
        <v>50</v>
      </c>
      <c r="Q25" s="63"/>
      <c r="R25" s="63"/>
      <c r="S25" s="63"/>
      <c r="T25" s="63"/>
      <c r="U25" s="63"/>
      <c r="V25" s="63"/>
      <c r="W25" s="63"/>
      <c r="X25" s="63"/>
      <c r="Y25" s="64"/>
      <c r="Z25" s="45" t="s">
        <v>52</v>
      </c>
      <c r="AA25" s="45" t="s">
        <v>51</v>
      </c>
      <c r="AB25" s="50" t="s">
        <v>55</v>
      </c>
      <c r="AC25" s="51"/>
    </row>
    <row r="26" spans="1:29" ht="38.25" customHeight="1">
      <c r="A26" s="61"/>
      <c r="B26" s="53"/>
      <c r="C26" s="65" t="s">
        <v>5</v>
      </c>
      <c r="D26" s="61" t="s">
        <v>2</v>
      </c>
      <c r="E26" s="61"/>
      <c r="F26" s="61"/>
      <c r="G26" s="61"/>
      <c r="H26" s="45" t="s">
        <v>5</v>
      </c>
      <c r="I26" s="45" t="s">
        <v>2</v>
      </c>
      <c r="J26" s="45"/>
      <c r="K26" s="53"/>
      <c r="L26" s="48"/>
      <c r="M26" s="49"/>
      <c r="N26" s="45"/>
      <c r="O26" s="45"/>
      <c r="P26" s="45" t="s">
        <v>13</v>
      </c>
      <c r="Q26" s="45" t="s">
        <v>2</v>
      </c>
      <c r="R26" s="45"/>
      <c r="S26" s="45" t="s">
        <v>16</v>
      </c>
      <c r="T26" s="45" t="s">
        <v>2</v>
      </c>
      <c r="U26" s="45"/>
      <c r="V26" s="45"/>
      <c r="W26" s="45"/>
      <c r="X26" s="45"/>
      <c r="Y26" s="45"/>
      <c r="Z26" s="45"/>
      <c r="AA26" s="45"/>
      <c r="AB26" s="46" t="s">
        <v>54</v>
      </c>
      <c r="AC26" s="47"/>
    </row>
    <row r="27" spans="1:29" ht="39" customHeight="1">
      <c r="A27" s="61"/>
      <c r="B27" s="53"/>
      <c r="C27" s="66"/>
      <c r="D27" s="56" t="s">
        <v>6</v>
      </c>
      <c r="E27" s="57"/>
      <c r="F27" s="58"/>
      <c r="G27" s="52" t="s">
        <v>8</v>
      </c>
      <c r="H27" s="45"/>
      <c r="I27" s="45"/>
      <c r="J27" s="45"/>
      <c r="K27" s="53"/>
      <c r="L27" s="45" t="s">
        <v>11</v>
      </c>
      <c r="M27" s="45" t="s">
        <v>12</v>
      </c>
      <c r="N27" s="45" t="s">
        <v>11</v>
      </c>
      <c r="O27" s="45" t="s">
        <v>12</v>
      </c>
      <c r="P27" s="45"/>
      <c r="Q27" s="45" t="s">
        <v>14</v>
      </c>
      <c r="R27" s="45" t="s">
        <v>15</v>
      </c>
      <c r="S27" s="45"/>
      <c r="T27" s="45" t="s">
        <v>17</v>
      </c>
      <c r="U27" s="45" t="s">
        <v>18</v>
      </c>
      <c r="V27" s="45" t="s">
        <v>19</v>
      </c>
      <c r="W27" s="45" t="s">
        <v>20</v>
      </c>
      <c r="X27" s="45" t="s">
        <v>21</v>
      </c>
      <c r="Y27" s="45" t="s">
        <v>22</v>
      </c>
      <c r="Z27" s="45"/>
      <c r="AA27" s="45"/>
      <c r="AB27" s="48"/>
      <c r="AC27" s="49"/>
    </row>
    <row r="28" spans="1:29" ht="93" customHeight="1">
      <c r="A28" s="61"/>
      <c r="B28" s="54"/>
      <c r="C28" s="67"/>
      <c r="D28" s="4" t="s">
        <v>5</v>
      </c>
      <c r="E28" s="5" t="s">
        <v>7</v>
      </c>
      <c r="F28" s="5" t="s">
        <v>23</v>
      </c>
      <c r="G28" s="54"/>
      <c r="H28" s="45"/>
      <c r="I28" s="5" t="s">
        <v>9</v>
      </c>
      <c r="J28" s="5" t="s">
        <v>10</v>
      </c>
      <c r="K28" s="54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5" t="s">
        <v>11</v>
      </c>
      <c r="AC28" s="5" t="s">
        <v>53</v>
      </c>
    </row>
    <row r="29" spans="1:29" s="16" customFormat="1" ht="11.25">
      <c r="A29" s="15" t="s">
        <v>0</v>
      </c>
      <c r="B29" s="15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N29" s="15">
        <v>13</v>
      </c>
      <c r="O29" s="15">
        <v>14</v>
      </c>
      <c r="P29" s="15">
        <v>15</v>
      </c>
      <c r="Q29" s="15">
        <v>16</v>
      </c>
      <c r="R29" s="15">
        <v>17</v>
      </c>
      <c r="S29" s="15">
        <v>18</v>
      </c>
      <c r="T29" s="15">
        <v>19</v>
      </c>
      <c r="U29" s="15">
        <v>20</v>
      </c>
      <c r="V29" s="15">
        <v>21</v>
      </c>
      <c r="W29" s="15">
        <v>22</v>
      </c>
      <c r="X29" s="15">
        <v>23</v>
      </c>
      <c r="Y29" s="15">
        <v>24</v>
      </c>
      <c r="Z29" s="15">
        <v>25</v>
      </c>
      <c r="AA29" s="15">
        <v>26</v>
      </c>
      <c r="AB29" s="15">
        <v>27</v>
      </c>
      <c r="AC29" s="15">
        <v>28</v>
      </c>
    </row>
    <row r="30" spans="1:29" s="13" customFormat="1" ht="12.75">
      <c r="A30" s="9" t="s">
        <v>1</v>
      </c>
      <c r="B30" s="9"/>
      <c r="C30" s="10">
        <f aca="true" t="shared" si="0" ref="C30:AC30">C32</f>
        <v>173</v>
      </c>
      <c r="D30" s="10">
        <f t="shared" si="0"/>
        <v>162</v>
      </c>
      <c r="E30" s="10">
        <f t="shared" si="0"/>
        <v>4</v>
      </c>
      <c r="F30" s="10">
        <f t="shared" si="0"/>
        <v>158</v>
      </c>
      <c r="G30" s="10">
        <f t="shared" si="0"/>
        <v>11</v>
      </c>
      <c r="H30" s="10">
        <f t="shared" si="0"/>
        <v>1</v>
      </c>
      <c r="I30" s="10">
        <f t="shared" si="0"/>
        <v>1</v>
      </c>
      <c r="J30" s="10">
        <f t="shared" si="0"/>
        <v>0</v>
      </c>
      <c r="K30" s="21">
        <f t="shared" si="0"/>
        <v>83.6</v>
      </c>
      <c r="L30" s="21">
        <f t="shared" si="0"/>
        <v>52.87158</v>
      </c>
      <c r="M30" s="21">
        <f t="shared" si="0"/>
        <v>17.62386</v>
      </c>
      <c r="N30" s="21">
        <f t="shared" si="0"/>
        <v>46.99696</v>
      </c>
      <c r="O30" s="21">
        <f t="shared" si="0"/>
        <v>11.749239999999999</v>
      </c>
      <c r="P30" s="21">
        <f t="shared" si="0"/>
        <v>11.749239999999999</v>
      </c>
      <c r="Q30" s="21">
        <f t="shared" si="0"/>
        <v>0</v>
      </c>
      <c r="R30" s="21">
        <f t="shared" si="0"/>
        <v>11.749239999999999</v>
      </c>
      <c r="S30" s="21">
        <f t="shared" si="0"/>
        <v>0</v>
      </c>
      <c r="T30" s="21">
        <f t="shared" si="0"/>
        <v>0</v>
      </c>
      <c r="U30" s="21">
        <f t="shared" si="0"/>
        <v>0</v>
      </c>
      <c r="V30" s="21">
        <f t="shared" si="0"/>
        <v>0</v>
      </c>
      <c r="W30" s="21">
        <f t="shared" si="0"/>
        <v>0</v>
      </c>
      <c r="X30" s="21">
        <f t="shared" si="0"/>
        <v>0</v>
      </c>
      <c r="Y30" s="21">
        <f t="shared" si="0"/>
        <v>0</v>
      </c>
      <c r="Z30" s="21">
        <f t="shared" si="0"/>
        <v>5.874620000000003</v>
      </c>
      <c r="AA30" s="22">
        <f t="shared" si="0"/>
        <v>0.25</v>
      </c>
      <c r="AB30" s="9">
        <f t="shared" si="0"/>
        <v>0</v>
      </c>
      <c r="AC30" s="9">
        <f t="shared" si="0"/>
        <v>0</v>
      </c>
    </row>
    <row r="31" spans="1:29" ht="11.25" customHeight="1">
      <c r="A31" s="3" t="s">
        <v>2</v>
      </c>
      <c r="B31" s="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3"/>
      <c r="AA31" s="3"/>
      <c r="AB31" s="3"/>
      <c r="AC31" s="3"/>
    </row>
    <row r="32" spans="1:29" ht="52.5" customHeight="1">
      <c r="A32" s="69" t="s">
        <v>59</v>
      </c>
      <c r="B32" s="70"/>
      <c r="C32" s="10">
        <f>'ВУС 3 кв.'!C32</f>
        <v>173</v>
      </c>
      <c r="D32" s="10">
        <f>'ВУС 3 кв.'!D32</f>
        <v>162</v>
      </c>
      <c r="E32" s="10">
        <f>'ВУС 3 кв.'!E32</f>
        <v>4</v>
      </c>
      <c r="F32" s="10">
        <f>'ВУС 3 кв.'!F32</f>
        <v>158</v>
      </c>
      <c r="G32" s="10">
        <f>'ВУС 3 кв.'!G32</f>
        <v>11</v>
      </c>
      <c r="H32" s="10">
        <f>'ВУС 3 кв.'!H32</f>
        <v>1</v>
      </c>
      <c r="I32" s="10">
        <f>'ВУС 3 кв.'!I32</f>
        <v>1</v>
      </c>
      <c r="J32" s="10">
        <f>'ВУС 3 кв.'!J32</f>
        <v>0</v>
      </c>
      <c r="K32" s="21">
        <f>'ВУС 3 кв.'!K32/1000</f>
        <v>83.6</v>
      </c>
      <c r="L32" s="21">
        <f>'ВУС 3 кв.'!L32/1000</f>
        <v>52.87158</v>
      </c>
      <c r="M32" s="21">
        <f>'ВУС 3 кв.'!M32/1000</f>
        <v>17.62386</v>
      </c>
      <c r="N32" s="21">
        <f>'ВУС 3 кв.'!N32/1000</f>
        <v>46.99696</v>
      </c>
      <c r="O32" s="21">
        <f>'ВУС 3 кв.'!O32/1000</f>
        <v>11.749239999999999</v>
      </c>
      <c r="P32" s="21">
        <f>'ВУС 3 кв.'!P32/1000</f>
        <v>11.749239999999999</v>
      </c>
      <c r="Q32" s="21">
        <f>'ВУС 3 кв.'!Q32/1000</f>
        <v>0</v>
      </c>
      <c r="R32" s="21">
        <f>'ВУС 3 кв.'!R32/1000</f>
        <v>11.749239999999999</v>
      </c>
      <c r="S32" s="21">
        <f>'ВУС 3 кв.'!S32/1000</f>
        <v>0</v>
      </c>
      <c r="T32" s="21">
        <f>'ВУС 3 кв.'!T32/1000</f>
        <v>0</v>
      </c>
      <c r="U32" s="21">
        <f>'ВУС 3 кв.'!U32/1000</f>
        <v>0</v>
      </c>
      <c r="V32" s="21">
        <f>'ВУС 3 кв.'!V32/1000</f>
        <v>0</v>
      </c>
      <c r="W32" s="21">
        <f>'ВУС 3 кв.'!W32/1000</f>
        <v>0</v>
      </c>
      <c r="X32" s="21">
        <f>'ВУС 3 кв.'!X32/1000</f>
        <v>0</v>
      </c>
      <c r="Y32" s="21">
        <f>'ВУС 3 кв.'!Y32/1000</f>
        <v>0</v>
      </c>
      <c r="Z32" s="21">
        <f>'ВУС 3 кв.'!Z32/1000</f>
        <v>5.874620000000003</v>
      </c>
      <c r="AA32" s="9">
        <f>'ВУС 3 кв.'!AA32</f>
        <v>0.25</v>
      </c>
      <c r="AB32" s="21">
        <f>'ВУС 3 кв.'!AB32/1000</f>
        <v>0</v>
      </c>
      <c r="AC32" s="21">
        <f>'ВУС 3 кв.'!AC32/1000</f>
        <v>0</v>
      </c>
    </row>
    <row r="33" spans="1:2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0:29" s="17" customFormat="1" ht="12.75">
      <c r="J34" s="19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18"/>
      <c r="AB34" s="20"/>
      <c r="AC34" s="20"/>
    </row>
    <row r="35" spans="10:29" s="17" customFormat="1" ht="12.75">
      <c r="J35" s="19"/>
      <c r="K35" s="19"/>
      <c r="L35" s="19"/>
      <c r="M35" s="20"/>
      <c r="N35" s="19"/>
      <c r="O35" s="20"/>
      <c r="P35" s="20"/>
      <c r="Q35" s="19"/>
      <c r="R35" s="19"/>
      <c r="S35" s="20"/>
      <c r="T35" s="19"/>
      <c r="U35" s="19"/>
      <c r="V35" s="19"/>
      <c r="W35" s="19"/>
      <c r="X35" s="19"/>
      <c r="Y35" s="19"/>
      <c r="Z35" s="20"/>
      <c r="AA35" s="18"/>
      <c r="AB35" s="19"/>
      <c r="AC35" s="19"/>
    </row>
    <row r="36" spans="10:29" s="17" customFormat="1" ht="12.75">
      <c r="J36" s="19"/>
      <c r="K36" s="19"/>
      <c r="L36" s="19"/>
      <c r="M36" s="20"/>
      <c r="N36" s="19"/>
      <c r="O36" s="20"/>
      <c r="P36" s="20"/>
      <c r="Q36" s="19"/>
      <c r="R36" s="19"/>
      <c r="S36" s="20"/>
      <c r="T36" s="19"/>
      <c r="U36" s="19"/>
      <c r="V36" s="19"/>
      <c r="W36" s="19"/>
      <c r="X36" s="19"/>
      <c r="Y36" s="19"/>
      <c r="Z36" s="20"/>
      <c r="AA36" s="18"/>
      <c r="AB36" s="19"/>
      <c r="AC36" s="19"/>
    </row>
    <row r="37" spans="10:29" s="17" customFormat="1" ht="12.75">
      <c r="J37" s="19"/>
      <c r="K37" s="19"/>
      <c r="L37" s="19"/>
      <c r="M37" s="20"/>
      <c r="N37" s="19"/>
      <c r="O37" s="20"/>
      <c r="P37" s="20"/>
      <c r="Q37" s="19"/>
      <c r="R37" s="19"/>
      <c r="S37" s="20"/>
      <c r="T37" s="19"/>
      <c r="U37" s="19"/>
      <c r="V37" s="19"/>
      <c r="W37" s="19"/>
      <c r="X37" s="19"/>
      <c r="Y37" s="19"/>
      <c r="Z37" s="20"/>
      <c r="AA37" s="18"/>
      <c r="AB37" s="19"/>
      <c r="AC37" s="19"/>
    </row>
    <row r="38" spans="2:12" ht="15">
      <c r="B38" s="55" t="s">
        <v>36</v>
      </c>
      <c r="C38" s="55"/>
      <c r="D38" s="55"/>
      <c r="E38" t="s">
        <v>39</v>
      </c>
      <c r="H38" s="12" t="s">
        <v>96</v>
      </c>
      <c r="I38" s="12"/>
      <c r="J38" s="12"/>
      <c r="K38" s="12"/>
      <c r="L38" s="12"/>
    </row>
    <row r="39" spans="5:12" ht="12.75">
      <c r="E39" s="1" t="s">
        <v>40</v>
      </c>
      <c r="F39" s="1"/>
      <c r="H39" s="1" t="s">
        <v>43</v>
      </c>
      <c r="I39" s="1"/>
      <c r="J39" s="1"/>
      <c r="K39" s="1"/>
      <c r="L39" s="1"/>
    </row>
    <row r="41" spans="2:9" ht="15">
      <c r="B41" s="55" t="s">
        <v>37</v>
      </c>
      <c r="C41" s="55"/>
      <c r="D41" s="55"/>
      <c r="E41" t="s">
        <v>39</v>
      </c>
      <c r="H41" s="12" t="s">
        <v>97</v>
      </c>
      <c r="I41" s="12"/>
    </row>
    <row r="42" spans="5:12" ht="12.75">
      <c r="E42" s="1" t="s">
        <v>40</v>
      </c>
      <c r="F42" s="1"/>
      <c r="H42" s="1" t="s">
        <v>43</v>
      </c>
      <c r="I42" s="1"/>
      <c r="J42" s="1"/>
      <c r="K42" s="1"/>
      <c r="L42" s="1"/>
    </row>
    <row r="43" spans="5:6" ht="12.75">
      <c r="E43" s="1"/>
      <c r="F43" s="1"/>
    </row>
    <row r="44" spans="2:15" ht="15">
      <c r="B44" s="55" t="s">
        <v>38</v>
      </c>
      <c r="C44" s="55"/>
      <c r="D44" s="55"/>
      <c r="E44" t="s">
        <v>56</v>
      </c>
      <c r="H44" t="s">
        <v>41</v>
      </c>
      <c r="K44" s="12" t="s">
        <v>78</v>
      </c>
      <c r="L44" s="12"/>
      <c r="M44" s="11"/>
      <c r="N44" s="11" t="s">
        <v>86</v>
      </c>
      <c r="O44" s="11"/>
    </row>
    <row r="45" spans="5:15" ht="12.75">
      <c r="E45" s="1" t="s">
        <v>42</v>
      </c>
      <c r="F45" s="1"/>
      <c r="H45" s="1" t="s">
        <v>40</v>
      </c>
      <c r="I45" s="1"/>
      <c r="K45" s="1" t="s">
        <v>44</v>
      </c>
      <c r="L45" s="1"/>
      <c r="M45" s="1"/>
      <c r="N45" s="1"/>
      <c r="O45" s="1"/>
    </row>
    <row r="47" ht="12.75">
      <c r="D47" s="11" t="str">
        <f>'ВУС 3 кв.'!D47</f>
        <v>02   октября    2019  года</v>
      </c>
    </row>
    <row r="48" ht="12.75">
      <c r="A48" s="7" t="s">
        <v>45</v>
      </c>
    </row>
  </sheetData>
  <sheetProtection/>
  <mergeCells count="41">
    <mergeCell ref="AB26:AC27"/>
    <mergeCell ref="AB25:AC25"/>
    <mergeCell ref="H26:H28"/>
    <mergeCell ref="I26:J27"/>
    <mergeCell ref="K25:K28"/>
    <mergeCell ref="L25:M26"/>
    <mergeCell ref="L27:L28"/>
    <mergeCell ref="M27:M28"/>
    <mergeCell ref="U27:U28"/>
    <mergeCell ref="W27:W28"/>
    <mergeCell ref="A25:A28"/>
    <mergeCell ref="B25:B28"/>
    <mergeCell ref="C25:G25"/>
    <mergeCell ref="C26:C28"/>
    <mergeCell ref="D26:G26"/>
    <mergeCell ref="N27:N28"/>
    <mergeCell ref="G27:G28"/>
    <mergeCell ref="N25:O26"/>
    <mergeCell ref="Y22:Y23"/>
    <mergeCell ref="D27:F27"/>
    <mergeCell ref="P25:Y25"/>
    <mergeCell ref="P26:P28"/>
    <mergeCell ref="Q26:R26"/>
    <mergeCell ref="Q27:Q28"/>
    <mergeCell ref="R27:R28"/>
    <mergeCell ref="Z25:Z28"/>
    <mergeCell ref="V27:V28"/>
    <mergeCell ref="B38:D38"/>
    <mergeCell ref="X27:X28"/>
    <mergeCell ref="Y27:Y28"/>
    <mergeCell ref="O27:O28"/>
    <mergeCell ref="B41:D41"/>
    <mergeCell ref="B44:D44"/>
    <mergeCell ref="A1:AB2"/>
    <mergeCell ref="A32:B32"/>
    <mergeCell ref="H25:J25"/>
    <mergeCell ref="AA25:AA28"/>
    <mergeCell ref="I4:U4"/>
    <mergeCell ref="S26:S28"/>
    <mergeCell ref="T26:Y26"/>
    <mergeCell ref="T27:T28"/>
  </mergeCells>
  <conditionalFormatting sqref="A48 A1 K12:T16 I5:M5 A3:H5 A18:G22 I3:U4 N5:T11 K6:M11 A6:G16 D38:O48 A49:O65536 AD1:IV65536 K35:O37 K34:AC34 U5:U31 L32:AC33 P35:AC65536 A24:J37 K19:K33 L19:T31 V3:AB31 AC1:AC31 C39:C40 C42:C43 C45:C46">
    <cfRule type="cellIs" priority="1" dxfId="8" operator="equal" stopIfTrue="1">
      <formula>0</formula>
    </cfRule>
  </conditionalFormatting>
  <printOptions/>
  <pageMargins left="0.4330708661417323" right="0" top="0.984251968503937" bottom="0" header="0" footer="0"/>
  <pageSetup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8"/>
  <sheetViews>
    <sheetView view="pageBreakPreview" zoomScaleSheetLayoutView="100" zoomScalePageLayoutView="0" workbookViewId="0" topLeftCell="A22">
      <selection activeCell="K32" sqref="K32"/>
    </sheetView>
  </sheetViews>
  <sheetFormatPr defaultColWidth="9.00390625" defaultRowHeight="12.75"/>
  <cols>
    <col min="1" max="1" width="10.25390625" style="0" customWidth="1"/>
    <col min="2" max="2" width="8.625" style="0" customWidth="1"/>
    <col min="3" max="3" width="6.25390625" style="0" customWidth="1"/>
    <col min="4" max="4" width="5.625" style="0" customWidth="1"/>
    <col min="5" max="5" width="6.625" style="0" customWidth="1"/>
    <col min="6" max="6" width="7.125" style="0" customWidth="1"/>
    <col min="7" max="7" width="10.75390625" style="0" customWidth="1"/>
    <col min="8" max="8" width="6.75390625" style="0" customWidth="1"/>
    <col min="9" max="9" width="6.875" style="0" customWidth="1"/>
    <col min="10" max="10" width="8.125" style="0" customWidth="1"/>
    <col min="11" max="11" width="10.25390625" style="0" customWidth="1"/>
    <col min="12" max="12" width="12.00390625" style="0" customWidth="1"/>
    <col min="13" max="13" width="11.625" style="0" customWidth="1"/>
    <col min="14" max="14" width="11.375" style="0" customWidth="1"/>
    <col min="15" max="15" width="11.25390625" style="0" customWidth="1"/>
    <col min="16" max="16" width="11.125" style="0" customWidth="1"/>
    <col min="17" max="17" width="6.875" style="0" customWidth="1"/>
    <col min="18" max="18" width="10.75390625" style="0" customWidth="1"/>
    <col min="19" max="19" width="10.00390625" style="0" customWidth="1"/>
    <col min="20" max="20" width="7.00390625" style="0" customWidth="1"/>
    <col min="21" max="21" width="7.875" style="0" customWidth="1"/>
    <col min="22" max="22" width="5.625" style="0" customWidth="1"/>
    <col min="23" max="23" width="5.125" style="0" customWidth="1"/>
    <col min="24" max="24" width="9.875" style="0" customWidth="1"/>
    <col min="25" max="25" width="13.25390625" style="0" customWidth="1"/>
    <col min="26" max="26" width="10.25390625" style="0" customWidth="1"/>
    <col min="27" max="27" width="6.625" style="0" customWidth="1"/>
  </cols>
  <sheetData>
    <row r="1" spans="1:28" ht="12" customHeight="1">
      <c r="A1" s="68" t="s">
        <v>66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</row>
    <row r="2" spans="1:28" ht="28.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4" spans="9:25" ht="15.75">
      <c r="I4" s="71" t="str">
        <f>'ВУС 4 кв.'!I4:U4</f>
        <v>за   IV квартал 2019  года</v>
      </c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Y4" s="1" t="s">
        <v>24</v>
      </c>
    </row>
    <row r="5" spans="24:25" ht="12.75">
      <c r="X5" s="6" t="s">
        <v>25</v>
      </c>
      <c r="Y5" s="3"/>
    </row>
    <row r="6" spans="24:25" ht="12.75">
      <c r="X6" s="6" t="s">
        <v>26</v>
      </c>
      <c r="Y6" s="3"/>
    </row>
    <row r="7" ht="12.75">
      <c r="Y7" s="2"/>
    </row>
    <row r="8" ht="12.75">
      <c r="Y8" s="2"/>
    </row>
    <row r="9" ht="12.75">
      <c r="Y9" s="2"/>
    </row>
    <row r="10" spans="1:25" ht="15.75">
      <c r="A10" t="s">
        <v>58</v>
      </c>
      <c r="Y10" s="2">
        <v>1102</v>
      </c>
    </row>
    <row r="11" spans="24:25" ht="12.75">
      <c r="X11" s="6" t="s">
        <v>28</v>
      </c>
      <c r="Y11" s="2"/>
    </row>
    <row r="12" spans="1:25" ht="12.75">
      <c r="A12" t="s">
        <v>27</v>
      </c>
      <c r="X12" s="6"/>
      <c r="Y12" s="2">
        <v>5190000</v>
      </c>
    </row>
    <row r="13" spans="24:25" ht="12.75">
      <c r="X13" s="6" t="s">
        <v>30</v>
      </c>
      <c r="Y13" s="2"/>
    </row>
    <row r="14" spans="1:25" ht="12.75">
      <c r="A14" t="s">
        <v>29</v>
      </c>
      <c r="X14" s="6"/>
      <c r="Y14" s="2"/>
    </row>
    <row r="15" spans="24:25" ht="12.75">
      <c r="X15" s="6"/>
      <c r="Y15" s="2"/>
    </row>
    <row r="16" spans="1:25" ht="12.75">
      <c r="A16" t="s">
        <v>57</v>
      </c>
      <c r="B16" s="8"/>
      <c r="C16" s="8"/>
      <c r="D16" s="8"/>
      <c r="E16" s="8"/>
      <c r="F16" s="8"/>
      <c r="G16" s="8"/>
      <c r="X16" s="6"/>
      <c r="Y16" s="2"/>
    </row>
    <row r="17" spans="24:25" ht="12.75">
      <c r="X17" s="6"/>
      <c r="Y17" s="2"/>
    </row>
    <row r="18" spans="1:25" ht="12.75">
      <c r="A18" t="s">
        <v>31</v>
      </c>
      <c r="X18" s="6"/>
      <c r="Y18" s="2"/>
    </row>
    <row r="19" spans="24:25" ht="12.75">
      <c r="X19" s="6" t="s">
        <v>32</v>
      </c>
      <c r="Y19" s="2">
        <v>519</v>
      </c>
    </row>
    <row r="20" spans="1:25" ht="12.75">
      <c r="A20" t="s">
        <v>33</v>
      </c>
      <c r="X20" s="6"/>
      <c r="Y20" s="2">
        <v>251</v>
      </c>
    </row>
    <row r="21" spans="24:25" ht="12.75">
      <c r="X21" s="6" t="s">
        <v>34</v>
      </c>
      <c r="Y21" s="2"/>
    </row>
    <row r="22" spans="1:25" ht="12.75">
      <c r="A22" t="s">
        <v>60</v>
      </c>
      <c r="X22" s="6"/>
      <c r="Y22" s="61"/>
    </row>
    <row r="23" spans="24:25" ht="12.75">
      <c r="X23" s="6" t="s">
        <v>35</v>
      </c>
      <c r="Y23" s="61"/>
    </row>
    <row r="25" spans="1:29" ht="39" customHeight="1">
      <c r="A25" s="61"/>
      <c r="B25" s="52" t="s">
        <v>3</v>
      </c>
      <c r="C25" s="56" t="s">
        <v>4</v>
      </c>
      <c r="D25" s="57"/>
      <c r="E25" s="57"/>
      <c r="F25" s="57"/>
      <c r="G25" s="58"/>
      <c r="H25" s="56" t="s">
        <v>46</v>
      </c>
      <c r="I25" s="57"/>
      <c r="J25" s="58"/>
      <c r="K25" s="52" t="s">
        <v>47</v>
      </c>
      <c r="L25" s="59" t="s">
        <v>48</v>
      </c>
      <c r="M25" s="60"/>
      <c r="N25" s="45" t="s">
        <v>49</v>
      </c>
      <c r="O25" s="45"/>
      <c r="P25" s="62" t="s">
        <v>50</v>
      </c>
      <c r="Q25" s="63"/>
      <c r="R25" s="63"/>
      <c r="S25" s="63"/>
      <c r="T25" s="63"/>
      <c r="U25" s="63"/>
      <c r="V25" s="63"/>
      <c r="W25" s="63"/>
      <c r="X25" s="63"/>
      <c r="Y25" s="64"/>
      <c r="Z25" s="45" t="s">
        <v>52</v>
      </c>
      <c r="AA25" s="45" t="s">
        <v>51</v>
      </c>
      <c r="AB25" s="50" t="s">
        <v>55</v>
      </c>
      <c r="AC25" s="51"/>
    </row>
    <row r="26" spans="1:29" ht="38.25" customHeight="1">
      <c r="A26" s="61"/>
      <c r="B26" s="53"/>
      <c r="C26" s="65" t="s">
        <v>5</v>
      </c>
      <c r="D26" s="61" t="s">
        <v>2</v>
      </c>
      <c r="E26" s="61"/>
      <c r="F26" s="61"/>
      <c r="G26" s="61"/>
      <c r="H26" s="45" t="s">
        <v>5</v>
      </c>
      <c r="I26" s="45" t="s">
        <v>2</v>
      </c>
      <c r="J26" s="45"/>
      <c r="K26" s="53"/>
      <c r="L26" s="48"/>
      <c r="M26" s="49"/>
      <c r="N26" s="45"/>
      <c r="O26" s="45"/>
      <c r="P26" s="45" t="s">
        <v>13</v>
      </c>
      <c r="Q26" s="45" t="s">
        <v>2</v>
      </c>
      <c r="R26" s="45"/>
      <c r="S26" s="45" t="s">
        <v>16</v>
      </c>
      <c r="T26" s="45" t="s">
        <v>2</v>
      </c>
      <c r="U26" s="45"/>
      <c r="V26" s="45"/>
      <c r="W26" s="45"/>
      <c r="X26" s="45"/>
      <c r="Y26" s="45"/>
      <c r="Z26" s="45"/>
      <c r="AA26" s="45"/>
      <c r="AB26" s="46" t="s">
        <v>54</v>
      </c>
      <c r="AC26" s="47"/>
    </row>
    <row r="27" spans="1:29" ht="39" customHeight="1">
      <c r="A27" s="61"/>
      <c r="B27" s="53"/>
      <c r="C27" s="66"/>
      <c r="D27" s="56" t="s">
        <v>6</v>
      </c>
      <c r="E27" s="57"/>
      <c r="F27" s="58"/>
      <c r="G27" s="52" t="s">
        <v>8</v>
      </c>
      <c r="H27" s="45"/>
      <c r="I27" s="45"/>
      <c r="J27" s="45"/>
      <c r="K27" s="53"/>
      <c r="L27" s="45" t="s">
        <v>11</v>
      </c>
      <c r="M27" s="45" t="s">
        <v>12</v>
      </c>
      <c r="N27" s="45" t="s">
        <v>11</v>
      </c>
      <c r="O27" s="45" t="s">
        <v>12</v>
      </c>
      <c r="P27" s="45"/>
      <c r="Q27" s="45" t="s">
        <v>14</v>
      </c>
      <c r="R27" s="45" t="s">
        <v>15</v>
      </c>
      <c r="S27" s="45"/>
      <c r="T27" s="45" t="s">
        <v>17</v>
      </c>
      <c r="U27" s="45" t="s">
        <v>18</v>
      </c>
      <c r="V27" s="45" t="s">
        <v>19</v>
      </c>
      <c r="W27" s="45" t="s">
        <v>20</v>
      </c>
      <c r="X27" s="45" t="s">
        <v>21</v>
      </c>
      <c r="Y27" s="45" t="s">
        <v>22</v>
      </c>
      <c r="Z27" s="45"/>
      <c r="AA27" s="45"/>
      <c r="AB27" s="48"/>
      <c r="AC27" s="49"/>
    </row>
    <row r="28" spans="1:29" ht="93" customHeight="1">
      <c r="A28" s="61"/>
      <c r="B28" s="54"/>
      <c r="C28" s="67"/>
      <c r="D28" s="4" t="s">
        <v>5</v>
      </c>
      <c r="E28" s="5" t="s">
        <v>7</v>
      </c>
      <c r="F28" s="5" t="s">
        <v>23</v>
      </c>
      <c r="G28" s="54"/>
      <c r="H28" s="45"/>
      <c r="I28" s="5" t="s">
        <v>9</v>
      </c>
      <c r="J28" s="5" t="s">
        <v>10</v>
      </c>
      <c r="K28" s="54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5" t="s">
        <v>11</v>
      </c>
      <c r="AC28" s="5" t="s">
        <v>53</v>
      </c>
    </row>
    <row r="29" spans="1:29" s="16" customFormat="1" ht="11.25">
      <c r="A29" s="15" t="s">
        <v>0</v>
      </c>
      <c r="B29" s="15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N29" s="15">
        <v>13</v>
      </c>
      <c r="O29" s="15">
        <v>14</v>
      </c>
      <c r="P29" s="15">
        <v>15</v>
      </c>
      <c r="Q29" s="15">
        <v>16</v>
      </c>
      <c r="R29" s="15">
        <v>17</v>
      </c>
      <c r="S29" s="15">
        <v>18</v>
      </c>
      <c r="T29" s="15">
        <v>19</v>
      </c>
      <c r="U29" s="15">
        <v>20</v>
      </c>
      <c r="V29" s="15">
        <v>21</v>
      </c>
      <c r="W29" s="15">
        <v>22</v>
      </c>
      <c r="X29" s="15">
        <v>23</v>
      </c>
      <c r="Y29" s="15">
        <v>24</v>
      </c>
      <c r="Z29" s="15">
        <v>25</v>
      </c>
      <c r="AA29" s="15">
        <v>26</v>
      </c>
      <c r="AB29" s="15">
        <v>27</v>
      </c>
      <c r="AC29" s="15">
        <v>28</v>
      </c>
    </row>
    <row r="30" spans="1:29" s="13" customFormat="1" ht="12.75">
      <c r="A30" s="9" t="s">
        <v>1</v>
      </c>
      <c r="B30" s="9"/>
      <c r="C30" s="10">
        <f aca="true" t="shared" si="0" ref="C30:AC30">C32</f>
        <v>173</v>
      </c>
      <c r="D30" s="10">
        <f t="shared" si="0"/>
        <v>159</v>
      </c>
      <c r="E30" s="10">
        <f t="shared" si="0"/>
        <v>4</v>
      </c>
      <c r="F30" s="10">
        <f t="shared" si="0"/>
        <v>155</v>
      </c>
      <c r="G30" s="10">
        <f t="shared" si="0"/>
        <v>14</v>
      </c>
      <c r="H30" s="10">
        <f t="shared" si="0"/>
        <v>1</v>
      </c>
      <c r="I30" s="10">
        <f t="shared" si="0"/>
        <v>1</v>
      </c>
      <c r="J30" s="10">
        <f t="shared" si="0"/>
        <v>0</v>
      </c>
      <c r="K30" s="21">
        <f t="shared" si="0"/>
        <v>83.6</v>
      </c>
      <c r="L30" s="21">
        <f t="shared" si="0"/>
        <v>83.6</v>
      </c>
      <c r="M30" s="21">
        <f t="shared" si="0"/>
        <v>30.72842</v>
      </c>
      <c r="N30" s="21">
        <f t="shared" si="0"/>
        <v>83.6</v>
      </c>
      <c r="O30" s="21">
        <f t="shared" si="0"/>
        <v>36.60304</v>
      </c>
      <c r="P30" s="21">
        <f t="shared" si="0"/>
        <v>28.30304</v>
      </c>
      <c r="Q30" s="21">
        <f t="shared" si="0"/>
        <v>0</v>
      </c>
      <c r="R30" s="21">
        <f t="shared" si="0"/>
        <v>28.30304</v>
      </c>
      <c r="S30" s="21">
        <f t="shared" si="0"/>
        <v>8.3</v>
      </c>
      <c r="T30" s="21">
        <f t="shared" si="0"/>
        <v>0</v>
      </c>
      <c r="U30" s="21">
        <f t="shared" si="0"/>
        <v>0</v>
      </c>
      <c r="V30" s="21">
        <f t="shared" si="0"/>
        <v>0</v>
      </c>
      <c r="W30" s="21">
        <f t="shared" si="0"/>
        <v>0</v>
      </c>
      <c r="X30" s="21">
        <f t="shared" si="0"/>
        <v>0</v>
      </c>
      <c r="Y30" s="21">
        <f t="shared" si="0"/>
        <v>8.3</v>
      </c>
      <c r="Z30" s="21">
        <f t="shared" si="0"/>
        <v>0</v>
      </c>
      <c r="AA30" s="10">
        <f t="shared" si="0"/>
        <v>0.25</v>
      </c>
      <c r="AB30" s="9">
        <f t="shared" si="0"/>
        <v>0</v>
      </c>
      <c r="AC30" s="9">
        <f t="shared" si="0"/>
        <v>0</v>
      </c>
    </row>
    <row r="31" spans="1:29" ht="11.25" customHeight="1">
      <c r="A31" s="3" t="s">
        <v>2</v>
      </c>
      <c r="B31" s="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3"/>
      <c r="AA31" s="3"/>
      <c r="AB31" s="3"/>
      <c r="AC31" s="3"/>
    </row>
    <row r="32" spans="1:29" ht="52.5" customHeight="1">
      <c r="A32" s="69" t="s">
        <v>59</v>
      </c>
      <c r="B32" s="70"/>
      <c r="C32" s="10">
        <f>'ВУС 4 кв.'!C32</f>
        <v>173</v>
      </c>
      <c r="D32" s="10">
        <f>'ВУС 4 кв.'!D32</f>
        <v>159</v>
      </c>
      <c r="E32" s="10">
        <f>'ВУС 4 кв.'!E32</f>
        <v>4</v>
      </c>
      <c r="F32" s="10">
        <f>'ВУС 4 кв.'!F32</f>
        <v>155</v>
      </c>
      <c r="G32" s="10">
        <f>'ВУС 4 кв.'!G32</f>
        <v>14</v>
      </c>
      <c r="H32" s="10">
        <f>'ВУС 4 кв.'!H32</f>
        <v>1</v>
      </c>
      <c r="I32" s="10">
        <f>'ВУС 4 кв.'!I32</f>
        <v>1</v>
      </c>
      <c r="J32" s="10">
        <f>'ВУС 4 кв.'!J32</f>
        <v>0</v>
      </c>
      <c r="K32" s="21">
        <f>'ВУС 4 кв.'!K32/1000</f>
        <v>83.6</v>
      </c>
      <c r="L32" s="21">
        <f>'ВУС 4 кв.'!L32/1000</f>
        <v>83.6</v>
      </c>
      <c r="M32" s="21">
        <f>'ВУС 4 кв.'!M32/1000</f>
        <v>30.72842</v>
      </c>
      <c r="N32" s="21">
        <f>'ВУС 4 кв.'!N32/1000</f>
        <v>83.6</v>
      </c>
      <c r="O32" s="21">
        <f>'ВУС 4 кв.'!O32/1000</f>
        <v>36.60304</v>
      </c>
      <c r="P32" s="21">
        <f>'ВУС 4 кв.'!P32/1000</f>
        <v>28.30304</v>
      </c>
      <c r="Q32" s="21">
        <f>'ВУС 4 кв.'!Q32/1000</f>
        <v>0</v>
      </c>
      <c r="R32" s="21">
        <f>'ВУС 4 кв.'!R32/1000</f>
        <v>28.30304</v>
      </c>
      <c r="S32" s="21">
        <f>'ВУС 4 кв.'!S32/1000</f>
        <v>8.3</v>
      </c>
      <c r="T32" s="21">
        <f>'ВУС 4 кв.'!T32/1000</f>
        <v>0</v>
      </c>
      <c r="U32" s="21">
        <f>'ВУС 4 кв.'!U32/1000</f>
        <v>0</v>
      </c>
      <c r="V32" s="21">
        <f>'ВУС 4 кв.'!V32/1000</f>
        <v>0</v>
      </c>
      <c r="W32" s="21">
        <f>'ВУС 4 кв.'!W32/1000</f>
        <v>0</v>
      </c>
      <c r="X32" s="21">
        <f>'ВУС 4 кв.'!X32/1000</f>
        <v>0</v>
      </c>
      <c r="Y32" s="21">
        <f>'ВУС 4 кв.'!Y32/1000</f>
        <v>8.3</v>
      </c>
      <c r="Z32" s="21">
        <f>'ВУС 4 кв.'!Z32</f>
        <v>0</v>
      </c>
      <c r="AA32" s="21">
        <f>'ВУС 4 кв.'!AA32</f>
        <v>0.25</v>
      </c>
      <c r="AB32" s="21">
        <f>'ВУС 4 кв.'!AB32/1000</f>
        <v>0</v>
      </c>
      <c r="AC32" s="21">
        <f>'ВУС 4 кв.'!AC32/1000</f>
        <v>0</v>
      </c>
    </row>
    <row r="33" spans="1:2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0:29" s="17" customFormat="1" ht="12.75">
      <c r="J34" s="19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18"/>
      <c r="AB34" s="20"/>
      <c r="AC34" s="20"/>
    </row>
    <row r="35" spans="10:29" s="17" customFormat="1" ht="12.75">
      <c r="J35" s="19"/>
      <c r="K35" s="19"/>
      <c r="L35" s="19"/>
      <c r="M35" s="20"/>
      <c r="N35" s="19"/>
      <c r="O35" s="20"/>
      <c r="P35" s="20"/>
      <c r="Q35" s="19"/>
      <c r="R35" s="19"/>
      <c r="S35" s="20"/>
      <c r="T35" s="19"/>
      <c r="U35" s="19"/>
      <c r="V35" s="19"/>
      <c r="W35" s="19"/>
      <c r="X35" s="19"/>
      <c r="Y35" s="19"/>
      <c r="Z35" s="20"/>
      <c r="AA35" s="18"/>
      <c r="AB35" s="19"/>
      <c r="AC35" s="19"/>
    </row>
    <row r="36" spans="10:29" s="17" customFormat="1" ht="12.75">
      <c r="J36" s="19"/>
      <c r="K36" s="19"/>
      <c r="L36" s="19"/>
      <c r="M36" s="20"/>
      <c r="N36" s="19"/>
      <c r="O36" s="20"/>
      <c r="P36" s="20"/>
      <c r="Q36" s="19"/>
      <c r="R36" s="19"/>
      <c r="S36" s="20"/>
      <c r="T36" s="19"/>
      <c r="U36" s="19"/>
      <c r="V36" s="19"/>
      <c r="W36" s="19"/>
      <c r="X36" s="19"/>
      <c r="Y36" s="19"/>
      <c r="Z36" s="20"/>
      <c r="AA36" s="18"/>
      <c r="AB36" s="19"/>
      <c r="AC36" s="19"/>
    </row>
    <row r="37" spans="10:29" s="17" customFormat="1" ht="12.75">
      <c r="J37" s="19"/>
      <c r="K37" s="19"/>
      <c r="L37" s="19"/>
      <c r="M37" s="20"/>
      <c r="N37" s="19"/>
      <c r="O37" s="20"/>
      <c r="P37" s="20"/>
      <c r="Q37" s="19"/>
      <c r="R37" s="19"/>
      <c r="S37" s="20"/>
      <c r="T37" s="19"/>
      <c r="U37" s="19"/>
      <c r="V37" s="19"/>
      <c r="W37" s="19"/>
      <c r="X37" s="19"/>
      <c r="Y37" s="19"/>
      <c r="Z37" s="20"/>
      <c r="AA37" s="18"/>
      <c r="AB37" s="19"/>
      <c r="AC37" s="19"/>
    </row>
    <row r="38" spans="3:12" ht="15">
      <c r="C38" t="s">
        <v>36</v>
      </c>
      <c r="E38" t="s">
        <v>39</v>
      </c>
      <c r="H38" s="12" t="s">
        <v>72</v>
      </c>
      <c r="I38" s="12"/>
      <c r="J38" s="12"/>
      <c r="K38" s="12"/>
      <c r="L38" s="12"/>
    </row>
    <row r="39" spans="5:18" ht="12.75">
      <c r="E39" s="1" t="s">
        <v>40</v>
      </c>
      <c r="F39" s="1"/>
      <c r="H39" s="1" t="s">
        <v>43</v>
      </c>
      <c r="I39" s="1"/>
      <c r="J39" s="1"/>
      <c r="K39" s="1"/>
      <c r="L39" s="1"/>
      <c r="R39" t="s">
        <v>61</v>
      </c>
    </row>
    <row r="41" spans="3:9" ht="15">
      <c r="C41" t="s">
        <v>37</v>
      </c>
      <c r="E41" t="s">
        <v>39</v>
      </c>
      <c r="H41" s="12" t="s">
        <v>69</v>
      </c>
      <c r="I41" s="12"/>
    </row>
    <row r="42" spans="5:12" ht="12.75">
      <c r="E42" s="1" t="s">
        <v>40</v>
      </c>
      <c r="F42" s="1"/>
      <c r="H42" s="1" t="s">
        <v>43</v>
      </c>
      <c r="I42" s="1"/>
      <c r="J42" s="1"/>
      <c r="K42" s="1"/>
      <c r="L42" s="1"/>
    </row>
    <row r="43" spans="5:6" ht="12.75">
      <c r="E43" s="1"/>
      <c r="F43" s="1"/>
    </row>
    <row r="44" spans="3:15" ht="15">
      <c r="C44" t="s">
        <v>38</v>
      </c>
      <c r="E44" t="s">
        <v>56</v>
      </c>
      <c r="H44" t="s">
        <v>41</v>
      </c>
      <c r="K44" s="12" t="s">
        <v>70</v>
      </c>
      <c r="L44" s="12"/>
      <c r="M44" s="11"/>
      <c r="N44" s="11" t="s">
        <v>71</v>
      </c>
      <c r="O44" s="11"/>
    </row>
    <row r="45" spans="5:15" ht="12.75">
      <c r="E45" s="1" t="s">
        <v>42</v>
      </c>
      <c r="F45" s="1"/>
      <c r="H45" s="1" t="s">
        <v>40</v>
      </c>
      <c r="I45" s="1"/>
      <c r="K45" s="1" t="s">
        <v>44</v>
      </c>
      <c r="L45" s="1"/>
      <c r="M45" s="1"/>
      <c r="N45" s="1"/>
      <c r="O45" s="1"/>
    </row>
    <row r="47" ht="12.75">
      <c r="D47" s="11" t="str">
        <f>'ВУС 4 кв.'!D47</f>
        <v>10   ЯНВАРЯ    2020 года</v>
      </c>
    </row>
    <row r="48" ht="12.75">
      <c r="A48" s="7"/>
    </row>
  </sheetData>
  <sheetProtection/>
  <mergeCells count="38">
    <mergeCell ref="A1:AB2"/>
    <mergeCell ref="A32:B32"/>
    <mergeCell ref="H25:J25"/>
    <mergeCell ref="AA25:AA28"/>
    <mergeCell ref="I4:U4"/>
    <mergeCell ref="Y22:Y23"/>
    <mergeCell ref="Z25:Z28"/>
    <mergeCell ref="P25:Y25"/>
    <mergeCell ref="P26:P28"/>
    <mergeCell ref="Q26:R26"/>
    <mergeCell ref="Q27:Q28"/>
    <mergeCell ref="R27:R28"/>
    <mergeCell ref="S26:S28"/>
    <mergeCell ref="T26:Y26"/>
    <mergeCell ref="T27:T28"/>
    <mergeCell ref="U27:U28"/>
    <mergeCell ref="V27:V28"/>
    <mergeCell ref="W27:W28"/>
    <mergeCell ref="X27:X28"/>
    <mergeCell ref="Y27:Y28"/>
    <mergeCell ref="O27:O28"/>
    <mergeCell ref="A25:A28"/>
    <mergeCell ref="B25:B28"/>
    <mergeCell ref="C25:G25"/>
    <mergeCell ref="C26:C28"/>
    <mergeCell ref="D26:G26"/>
    <mergeCell ref="D27:F27"/>
    <mergeCell ref="G27:G28"/>
    <mergeCell ref="AB26:AC27"/>
    <mergeCell ref="AB25:AC25"/>
    <mergeCell ref="H26:H28"/>
    <mergeCell ref="I26:J27"/>
    <mergeCell ref="K25:K28"/>
    <mergeCell ref="L25:M26"/>
    <mergeCell ref="L27:L28"/>
    <mergeCell ref="M27:M28"/>
    <mergeCell ref="N25:O26"/>
    <mergeCell ref="N27:N28"/>
  </mergeCells>
  <conditionalFormatting sqref="A48 A1 K12:T16 I5:M5 A3:H5 A18:G22 I3:U4 N5:T11 K6:M11 A6:G16 D38:O48 A49:O65536 AD1:IV65536 K35:O37 K34:AC34 U5:U31 C38:C46 P35:AC65536 A24:J37 K19:K33 L19:T31 V3:AB31 AC1:AC31 L32:AC33">
    <cfRule type="cellIs" priority="1" dxfId="8" operator="equal" stopIfTrue="1">
      <formula>0</formula>
    </cfRule>
  </conditionalFormatting>
  <printOptions/>
  <pageMargins left="0.4330708661417323" right="0" top="0.984251968503937" bottom="0" header="0" footer="0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Татьяна Федоровна</cp:lastModifiedBy>
  <cp:lastPrinted>2020-04-07T03:27:14Z</cp:lastPrinted>
  <dcterms:created xsi:type="dcterms:W3CDTF">2006-09-27T06:00:56Z</dcterms:created>
  <dcterms:modified xsi:type="dcterms:W3CDTF">2020-04-07T03:27:20Z</dcterms:modified>
  <cp:category/>
  <cp:version/>
  <cp:contentType/>
  <cp:contentStatus/>
</cp:coreProperties>
</file>